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3 31 953р Деком, Дер. город, Конвейер, Судоремонтников\Лот №1 Дер. город-1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DX38" i="3" l="1"/>
  <c r="DW39" i="3"/>
  <c r="DW38" i="3"/>
  <c r="AO36" i="3" l="1"/>
  <c r="DU36" i="3"/>
  <c r="BS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R36" i="3"/>
  <c r="CS36" i="3"/>
  <c r="CT36" i="3"/>
  <c r="CU36" i="3"/>
  <c r="CV36" i="3"/>
  <c r="CW36" i="3"/>
  <c r="CX36" i="3"/>
  <c r="CY36" i="3"/>
  <c r="DC36" i="3"/>
  <c r="DE36" i="3"/>
  <c r="DF36" i="3"/>
  <c r="DG36" i="3"/>
  <c r="DH36" i="3"/>
  <c r="DI36" i="3"/>
  <c r="DJ36" i="3"/>
  <c r="BR36" i="3"/>
  <c r="DO11" i="3"/>
  <c r="DO10" i="3" s="1"/>
  <c r="DO9" i="3" s="1"/>
  <c r="DP11" i="3"/>
  <c r="DP10" i="3" s="1"/>
  <c r="DP9" i="3" s="1"/>
  <c r="DQ11" i="3"/>
  <c r="DQ10" i="3" s="1"/>
  <c r="DQ9" i="3" s="1"/>
  <c r="DR11" i="3"/>
  <c r="DR10" i="3" s="1"/>
  <c r="DR9" i="3" s="1"/>
  <c r="DS11" i="3"/>
  <c r="DS10" i="3" s="1"/>
  <c r="DS9" i="3" s="1"/>
  <c r="DT11" i="3"/>
  <c r="DT10" i="3" s="1"/>
  <c r="DT9" i="3" s="1"/>
  <c r="DU11" i="3"/>
  <c r="DU10" i="3" s="1"/>
  <c r="DU9" i="3" s="1"/>
  <c r="DV11" i="3"/>
  <c r="DV10" i="3" s="1"/>
  <c r="DV9" i="3" s="1"/>
  <c r="DO15" i="3"/>
  <c r="DP15" i="3"/>
  <c r="DQ15" i="3"/>
  <c r="DR15" i="3"/>
  <c r="DS15" i="3"/>
  <c r="DT15" i="3"/>
  <c r="DU15" i="3"/>
  <c r="DV15" i="3"/>
  <c r="DO16" i="3"/>
  <c r="DP16" i="3"/>
  <c r="DQ16" i="3"/>
  <c r="DR16" i="3"/>
  <c r="DS16" i="3"/>
  <c r="DT16" i="3"/>
  <c r="DU16" i="3"/>
  <c r="DV16" i="3"/>
  <c r="DO17" i="3"/>
  <c r="DP17" i="3"/>
  <c r="DQ17" i="3"/>
  <c r="DR17" i="3"/>
  <c r="DS17" i="3"/>
  <c r="DT17" i="3"/>
  <c r="DU17" i="3"/>
  <c r="DV17" i="3"/>
  <c r="DO18" i="3"/>
  <c r="DP18" i="3"/>
  <c r="DQ18" i="3"/>
  <c r="DR18" i="3"/>
  <c r="DS18" i="3"/>
  <c r="DT18" i="3"/>
  <c r="DU18" i="3"/>
  <c r="DV18" i="3"/>
  <c r="DO19" i="3"/>
  <c r="DP19" i="3"/>
  <c r="DQ19" i="3"/>
  <c r="DR19" i="3"/>
  <c r="DS19" i="3"/>
  <c r="DT19" i="3"/>
  <c r="DU19" i="3"/>
  <c r="DV19" i="3"/>
  <c r="DO20" i="3"/>
  <c r="DP20" i="3"/>
  <c r="DQ20" i="3"/>
  <c r="DR20" i="3"/>
  <c r="DS20" i="3"/>
  <c r="DT20" i="3"/>
  <c r="DU20" i="3"/>
  <c r="DV20" i="3"/>
  <c r="DO21" i="3"/>
  <c r="DP21" i="3"/>
  <c r="DQ21" i="3"/>
  <c r="DR21" i="3"/>
  <c r="DS21" i="3"/>
  <c r="DT21" i="3"/>
  <c r="DU21" i="3"/>
  <c r="DV21" i="3"/>
  <c r="DO25" i="3"/>
  <c r="DP25" i="3"/>
  <c r="DQ25" i="3"/>
  <c r="DR25" i="3"/>
  <c r="DS25" i="3"/>
  <c r="DT25" i="3"/>
  <c r="DU25" i="3"/>
  <c r="DV25" i="3"/>
  <c r="DO26" i="3"/>
  <c r="DP26" i="3"/>
  <c r="DQ26" i="3"/>
  <c r="DR26" i="3"/>
  <c r="DS26" i="3"/>
  <c r="DT26" i="3"/>
  <c r="DU26" i="3"/>
  <c r="DV26" i="3"/>
  <c r="DO27" i="3"/>
  <c r="DP27" i="3"/>
  <c r="DQ27" i="3"/>
  <c r="DR27" i="3"/>
  <c r="DS27" i="3"/>
  <c r="DT27" i="3"/>
  <c r="DU27" i="3"/>
  <c r="DV27" i="3"/>
  <c r="DO29" i="3"/>
  <c r="DP29" i="3"/>
  <c r="DQ29" i="3"/>
  <c r="DR29" i="3"/>
  <c r="DS29" i="3"/>
  <c r="DT29" i="3"/>
  <c r="DU29" i="3"/>
  <c r="DV29" i="3"/>
  <c r="DO30" i="3"/>
  <c r="DP30" i="3"/>
  <c r="DQ30" i="3"/>
  <c r="DR30" i="3"/>
  <c r="DS30" i="3"/>
  <c r="DT30" i="3"/>
  <c r="DU30" i="3"/>
  <c r="DV30" i="3"/>
  <c r="DO31" i="3"/>
  <c r="DP31" i="3"/>
  <c r="DQ31" i="3"/>
  <c r="DR31" i="3"/>
  <c r="DS31" i="3"/>
  <c r="DT31" i="3"/>
  <c r="DU31" i="3"/>
  <c r="DV31" i="3"/>
  <c r="DO32" i="3"/>
  <c r="DP32" i="3"/>
  <c r="DQ32" i="3"/>
  <c r="DR32" i="3"/>
  <c r="DS32" i="3"/>
  <c r="DT32" i="3"/>
  <c r="DU32" i="3"/>
  <c r="DV32" i="3"/>
  <c r="DO33" i="3"/>
  <c r="DP33" i="3"/>
  <c r="DQ33" i="3"/>
  <c r="DR33" i="3"/>
  <c r="DS33" i="3"/>
  <c r="DT33" i="3"/>
  <c r="DU33" i="3"/>
  <c r="DV33" i="3"/>
  <c r="DO35" i="3"/>
  <c r="DP35" i="3"/>
  <c r="DQ35" i="3"/>
  <c r="DR35" i="3"/>
  <c r="DS35" i="3"/>
  <c r="DT35" i="3"/>
  <c r="DU35" i="3"/>
  <c r="DV35" i="3"/>
  <c r="BS11" i="3"/>
  <c r="BS10" i="3" s="1"/>
  <c r="BS9" i="3" s="1"/>
  <c r="BT11" i="3"/>
  <c r="BT10" i="3" s="1"/>
  <c r="BT9" i="3" s="1"/>
  <c r="BU11" i="3"/>
  <c r="BU10" i="3" s="1"/>
  <c r="BU9" i="3" s="1"/>
  <c r="BV11" i="3"/>
  <c r="BV10" i="3" s="1"/>
  <c r="BV9" i="3" s="1"/>
  <c r="BW11" i="3"/>
  <c r="BW10" i="3" s="1"/>
  <c r="BW9" i="3" s="1"/>
  <c r="BX11" i="3"/>
  <c r="BX10" i="3" s="1"/>
  <c r="BX9" i="3" s="1"/>
  <c r="BY11" i="3"/>
  <c r="BY10" i="3" s="1"/>
  <c r="BY9" i="3" s="1"/>
  <c r="BZ11" i="3"/>
  <c r="BZ10" i="3" s="1"/>
  <c r="BZ9" i="3" s="1"/>
  <c r="CA11" i="3"/>
  <c r="CA10" i="3" s="1"/>
  <c r="CA9" i="3" s="1"/>
  <c r="CB11" i="3"/>
  <c r="CB10" i="3" s="1"/>
  <c r="CB9" i="3" s="1"/>
  <c r="CC11" i="3"/>
  <c r="CC10" i="3" s="1"/>
  <c r="CC9" i="3" s="1"/>
  <c r="CD11" i="3"/>
  <c r="CD10" i="3" s="1"/>
  <c r="CD9" i="3" s="1"/>
  <c r="CE11" i="3"/>
  <c r="CE10" i="3" s="1"/>
  <c r="CE9" i="3" s="1"/>
  <c r="CF11" i="3"/>
  <c r="CF10" i="3" s="1"/>
  <c r="CF9" i="3" s="1"/>
  <c r="CG11" i="3"/>
  <c r="CG10" i="3" s="1"/>
  <c r="CG9" i="3" s="1"/>
  <c r="CH11" i="3"/>
  <c r="CH10" i="3" s="1"/>
  <c r="CH9" i="3" s="1"/>
  <c r="CI11" i="3"/>
  <c r="CI10" i="3" s="1"/>
  <c r="CI9" i="3" s="1"/>
  <c r="CJ11" i="3"/>
  <c r="CJ10" i="3" s="1"/>
  <c r="CJ9" i="3" s="1"/>
  <c r="CK11" i="3"/>
  <c r="CK10" i="3" s="1"/>
  <c r="CK9" i="3" s="1"/>
  <c r="CL11" i="3"/>
  <c r="CL10" i="3" s="1"/>
  <c r="CL9" i="3" s="1"/>
  <c r="CM11" i="3"/>
  <c r="CM10" i="3" s="1"/>
  <c r="CM9" i="3" s="1"/>
  <c r="CN11" i="3"/>
  <c r="CN10" i="3" s="1"/>
  <c r="CN9" i="3" s="1"/>
  <c r="CO11" i="3"/>
  <c r="CO10" i="3" s="1"/>
  <c r="CO9" i="3" s="1"/>
  <c r="CP11" i="3"/>
  <c r="CP10" i="3" s="1"/>
  <c r="CP9" i="3" s="1"/>
  <c r="CQ11" i="3"/>
  <c r="CQ10" i="3" s="1"/>
  <c r="CQ9" i="3" s="1"/>
  <c r="CR11" i="3"/>
  <c r="CR10" i="3" s="1"/>
  <c r="CR9" i="3" s="1"/>
  <c r="CS11" i="3"/>
  <c r="CS10" i="3" s="1"/>
  <c r="CS9" i="3" s="1"/>
  <c r="CT11" i="3"/>
  <c r="CT10" i="3" s="1"/>
  <c r="CT9" i="3" s="1"/>
  <c r="CU11" i="3"/>
  <c r="CU10" i="3" s="1"/>
  <c r="CU9" i="3" s="1"/>
  <c r="CV11" i="3"/>
  <c r="CV10" i="3" s="1"/>
  <c r="CV9" i="3" s="1"/>
  <c r="CW11" i="3"/>
  <c r="CW10" i="3" s="1"/>
  <c r="CW9" i="3" s="1"/>
  <c r="CX11" i="3"/>
  <c r="CX10" i="3" s="1"/>
  <c r="CX9" i="3" s="1"/>
  <c r="CY11" i="3"/>
  <c r="CY10" i="3" s="1"/>
  <c r="CY9" i="3" s="1"/>
  <c r="CZ11" i="3"/>
  <c r="CZ10" i="3" s="1"/>
  <c r="CZ9" i="3" s="1"/>
  <c r="DA11" i="3"/>
  <c r="DA10" i="3" s="1"/>
  <c r="DA9" i="3" s="1"/>
  <c r="DB11" i="3"/>
  <c r="DB10" i="3" s="1"/>
  <c r="DB9" i="3" s="1"/>
  <c r="DC11" i="3"/>
  <c r="DC10" i="3" s="1"/>
  <c r="DC9" i="3" s="1"/>
  <c r="DD11" i="3"/>
  <c r="DD10" i="3" s="1"/>
  <c r="DD9" i="3" s="1"/>
  <c r="DE11" i="3"/>
  <c r="DE10" i="3" s="1"/>
  <c r="DE9" i="3" s="1"/>
  <c r="DF11" i="3"/>
  <c r="DF10" i="3" s="1"/>
  <c r="DF9" i="3" s="1"/>
  <c r="DG11" i="3"/>
  <c r="DG10" i="3" s="1"/>
  <c r="DG9" i="3" s="1"/>
  <c r="DH11" i="3"/>
  <c r="DH10" i="3" s="1"/>
  <c r="DH9" i="3" s="1"/>
  <c r="DI11" i="3"/>
  <c r="DI10" i="3" s="1"/>
  <c r="DI9" i="3" s="1"/>
  <c r="DJ11" i="3"/>
  <c r="DJ10" i="3" s="1"/>
  <c r="DJ9" i="3" s="1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DG30" i="3"/>
  <c r="DH30" i="3"/>
  <c r="DI30" i="3"/>
  <c r="DJ30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DF31" i="3"/>
  <c r="DG31" i="3"/>
  <c r="DH31" i="3"/>
  <c r="DI31" i="3"/>
  <c r="DJ31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DF32" i="3"/>
  <c r="DG32" i="3"/>
  <c r="DH32" i="3"/>
  <c r="DI32" i="3"/>
  <c r="DJ32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DF33" i="3"/>
  <c r="DG33" i="3"/>
  <c r="DH33" i="3"/>
  <c r="DI33" i="3"/>
  <c r="DJ33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DG35" i="3"/>
  <c r="DH35" i="3"/>
  <c r="DI35" i="3"/>
  <c r="DJ35" i="3"/>
  <c r="BE36" i="3"/>
  <c r="BF36" i="3"/>
  <c r="BH36" i="3"/>
  <c r="BI36" i="3"/>
  <c r="BJ36" i="3"/>
  <c r="BK36" i="3"/>
  <c r="BL36" i="3"/>
  <c r="BM36" i="3"/>
  <c r="R36" i="3"/>
  <c r="S36" i="3"/>
  <c r="T36" i="3"/>
  <c r="U36" i="3"/>
  <c r="V36" i="3"/>
  <c r="X36" i="3"/>
  <c r="Y36" i="3"/>
  <c r="Z36" i="3"/>
  <c r="AA36" i="3"/>
  <c r="AB36" i="3"/>
  <c r="AC36" i="3"/>
  <c r="AD36" i="3"/>
  <c r="AE36" i="3"/>
  <c r="AF36" i="3"/>
  <c r="AK36" i="3"/>
  <c r="AL36" i="3"/>
  <c r="AM36" i="3"/>
  <c r="AR36" i="3"/>
  <c r="AS36" i="3"/>
  <c r="Q36" i="3"/>
  <c r="R11" i="3"/>
  <c r="R10" i="3" s="1"/>
  <c r="R9" i="3" s="1"/>
  <c r="S11" i="3"/>
  <c r="S10" i="3" s="1"/>
  <c r="S9" i="3" s="1"/>
  <c r="T11" i="3"/>
  <c r="T10" i="3" s="1"/>
  <c r="T9" i="3" s="1"/>
  <c r="U11" i="3"/>
  <c r="U10" i="3" s="1"/>
  <c r="U9" i="3" s="1"/>
  <c r="V11" i="3"/>
  <c r="V10" i="3" s="1"/>
  <c r="V9" i="3" s="1"/>
  <c r="W11" i="3"/>
  <c r="W10" i="3" s="1"/>
  <c r="W9" i="3" s="1"/>
  <c r="X11" i="3"/>
  <c r="X10" i="3" s="1"/>
  <c r="X9" i="3" s="1"/>
  <c r="Y11" i="3"/>
  <c r="Y10" i="3" s="1"/>
  <c r="Y9" i="3" s="1"/>
  <c r="Z11" i="3"/>
  <c r="Z10" i="3" s="1"/>
  <c r="Z9" i="3" s="1"/>
  <c r="AA11" i="3"/>
  <c r="AA10" i="3" s="1"/>
  <c r="AA9" i="3" s="1"/>
  <c r="AB11" i="3"/>
  <c r="AB10" i="3" s="1"/>
  <c r="AB9" i="3" s="1"/>
  <c r="AC11" i="3"/>
  <c r="AC10" i="3" s="1"/>
  <c r="AC9" i="3" s="1"/>
  <c r="AD11" i="3"/>
  <c r="AD10" i="3" s="1"/>
  <c r="AD9" i="3" s="1"/>
  <c r="AE11" i="3"/>
  <c r="AE10" i="3" s="1"/>
  <c r="AE9" i="3" s="1"/>
  <c r="AF11" i="3"/>
  <c r="AF10" i="3" s="1"/>
  <c r="AF9" i="3" s="1"/>
  <c r="AG11" i="3"/>
  <c r="AG10" i="3" s="1"/>
  <c r="AG9" i="3" s="1"/>
  <c r="AH11" i="3"/>
  <c r="AH10" i="3" s="1"/>
  <c r="AH9" i="3" s="1"/>
  <c r="AI11" i="3"/>
  <c r="AI10" i="3" s="1"/>
  <c r="AI9" i="3" s="1"/>
  <c r="AJ11" i="3"/>
  <c r="AJ10" i="3" s="1"/>
  <c r="AJ9" i="3" s="1"/>
  <c r="AK11" i="3"/>
  <c r="AK10" i="3" s="1"/>
  <c r="AK9" i="3" s="1"/>
  <c r="AL11" i="3"/>
  <c r="AL10" i="3" s="1"/>
  <c r="AL9" i="3" s="1"/>
  <c r="AM11" i="3"/>
  <c r="AM10" i="3" s="1"/>
  <c r="AM9" i="3" s="1"/>
  <c r="AN11" i="3"/>
  <c r="AN10" i="3" s="1"/>
  <c r="AN9" i="3" s="1"/>
  <c r="AO11" i="3"/>
  <c r="AO10" i="3" s="1"/>
  <c r="AO9" i="3" s="1"/>
  <c r="AP11" i="3"/>
  <c r="AP10" i="3" s="1"/>
  <c r="AP9" i="3" s="1"/>
  <c r="AQ11" i="3"/>
  <c r="AQ10" i="3" s="1"/>
  <c r="AQ9" i="3" s="1"/>
  <c r="AR11" i="3"/>
  <c r="AR10" i="3" s="1"/>
  <c r="AR9" i="3" s="1"/>
  <c r="AS11" i="3"/>
  <c r="AS10" i="3" s="1"/>
  <c r="AS9" i="3" s="1"/>
  <c r="AT11" i="3"/>
  <c r="AT10" i="3" s="1"/>
  <c r="AT9" i="3" s="1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DU28" i="3" l="1"/>
  <c r="DS28" i="3"/>
  <c r="DQ28" i="3"/>
  <c r="DO28" i="3"/>
  <c r="DU24" i="3"/>
  <c r="DS24" i="3"/>
  <c r="DQ24" i="3"/>
  <c r="DO24" i="3"/>
  <c r="DU14" i="3"/>
  <c r="DS14" i="3"/>
  <c r="DQ14" i="3"/>
  <c r="DO14" i="3"/>
  <c r="DV28" i="3"/>
  <c r="DT28" i="3"/>
  <c r="DR28" i="3"/>
  <c r="DP28" i="3"/>
  <c r="DV24" i="3"/>
  <c r="DT24" i="3"/>
  <c r="DR24" i="3"/>
  <c r="DP24" i="3"/>
  <c r="DV14" i="3"/>
  <c r="DT14" i="3"/>
  <c r="DR14" i="3"/>
  <c r="DP14" i="3"/>
  <c r="DI24" i="3"/>
  <c r="DG24" i="3"/>
  <c r="DE24" i="3"/>
  <c r="DC24" i="3"/>
  <c r="DA24" i="3"/>
  <c r="CY24" i="3"/>
  <c r="CW24" i="3"/>
  <c r="CU24" i="3"/>
  <c r="CS24" i="3"/>
  <c r="CQ24" i="3"/>
  <c r="CO24" i="3"/>
  <c r="CM24" i="3"/>
  <c r="CK24" i="3"/>
  <c r="CH24" i="3"/>
  <c r="CF24" i="3"/>
  <c r="CD24" i="3"/>
  <c r="CB24" i="3"/>
  <c r="BZ24" i="3"/>
  <c r="BX24" i="3"/>
  <c r="BV24" i="3"/>
  <c r="BT24" i="3"/>
  <c r="DI14" i="3"/>
  <c r="DG14" i="3"/>
  <c r="DE14" i="3"/>
  <c r="DC14" i="3"/>
  <c r="DA14" i="3"/>
  <c r="CY14" i="3"/>
  <c r="CW14" i="3"/>
  <c r="CU14" i="3"/>
  <c r="CS14" i="3"/>
  <c r="CQ14" i="3"/>
  <c r="CO14" i="3"/>
  <c r="CM14" i="3"/>
  <c r="CK14" i="3"/>
  <c r="CH14" i="3"/>
  <c r="CF14" i="3"/>
  <c r="CD14" i="3"/>
  <c r="CB14" i="3"/>
  <c r="BZ14" i="3"/>
  <c r="BX14" i="3"/>
  <c r="BV14" i="3"/>
  <c r="BT14" i="3"/>
  <c r="DJ24" i="3"/>
  <c r="DH24" i="3"/>
  <c r="DF24" i="3"/>
  <c r="DD24" i="3"/>
  <c r="DB24" i="3"/>
  <c r="CZ24" i="3"/>
  <c r="CX24" i="3"/>
  <c r="CV24" i="3"/>
  <c r="CT24" i="3"/>
  <c r="CR24" i="3"/>
  <c r="CP24" i="3"/>
  <c r="CN24" i="3"/>
  <c r="CL24" i="3"/>
  <c r="CJ24" i="3"/>
  <c r="CI24" i="3"/>
  <c r="CG24" i="3"/>
  <c r="CE24" i="3"/>
  <c r="CC24" i="3"/>
  <c r="CA24" i="3"/>
  <c r="BY24" i="3"/>
  <c r="BW24" i="3"/>
  <c r="BU24" i="3"/>
  <c r="BS24" i="3"/>
  <c r="DJ14" i="3"/>
  <c r="DH14" i="3"/>
  <c r="DF14" i="3"/>
  <c r="DD14" i="3"/>
  <c r="DB14" i="3"/>
  <c r="CZ14" i="3"/>
  <c r="CX14" i="3"/>
  <c r="CV14" i="3"/>
  <c r="CT14" i="3"/>
  <c r="CR14" i="3"/>
  <c r="CP14" i="3"/>
  <c r="CN14" i="3"/>
  <c r="CL14" i="3"/>
  <c r="CJ14" i="3"/>
  <c r="CI14" i="3"/>
  <c r="CG14" i="3"/>
  <c r="CE14" i="3"/>
  <c r="CC14" i="3"/>
  <c r="CA14" i="3"/>
  <c r="BY14" i="3"/>
  <c r="BW14" i="3"/>
  <c r="BU14" i="3"/>
  <c r="BS14" i="3"/>
  <c r="AT24" i="3"/>
  <c r="AT14" i="3"/>
  <c r="AS24" i="3"/>
  <c r="AS14" i="3"/>
  <c r="AR24" i="3"/>
  <c r="AR14" i="3"/>
  <c r="AQ24" i="3"/>
  <c r="AQ14" i="3"/>
  <c r="AP24" i="3"/>
  <c r="AP14" i="3"/>
  <c r="AO24" i="3"/>
  <c r="AO14" i="3"/>
  <c r="AN24" i="3"/>
  <c r="AN14" i="3"/>
  <c r="AM24" i="3"/>
  <c r="AM14" i="3"/>
  <c r="AL24" i="3"/>
  <c r="AL14" i="3"/>
  <c r="AK24" i="3"/>
  <c r="AK14" i="3"/>
  <c r="AJ24" i="3"/>
  <c r="AJ14" i="3"/>
  <c r="AI24" i="3"/>
  <c r="AI14" i="3"/>
  <c r="AH24" i="3"/>
  <c r="AH14" i="3"/>
  <c r="AG24" i="3"/>
  <c r="AG14" i="3"/>
  <c r="AF24" i="3"/>
  <c r="AF14" i="3"/>
  <c r="AE24" i="3"/>
  <c r="AE14" i="3"/>
  <c r="AD24" i="3"/>
  <c r="AD14" i="3"/>
  <c r="AC24" i="3"/>
  <c r="AC14" i="3"/>
  <c r="AB24" i="3"/>
  <c r="AB14" i="3"/>
  <c r="AA24" i="3"/>
  <c r="AA14" i="3"/>
  <c r="Z24" i="3"/>
  <c r="Z14" i="3"/>
  <c r="Y24" i="3"/>
  <c r="Y14" i="3"/>
  <c r="X24" i="3"/>
  <c r="X14" i="3"/>
  <c r="W24" i="3"/>
  <c r="W14" i="3"/>
  <c r="V24" i="3"/>
  <c r="V14" i="3"/>
  <c r="U24" i="3"/>
  <c r="U14" i="3"/>
  <c r="T24" i="3"/>
  <c r="T14" i="3"/>
  <c r="S24" i="3"/>
  <c r="S14" i="3"/>
  <c r="R24" i="3"/>
  <c r="R14" i="3"/>
  <c r="DP37" i="3" l="1"/>
  <c r="DP39" i="3" s="1"/>
  <c r="DO37" i="3"/>
  <c r="DO39" i="3" s="1"/>
  <c r="DQ37" i="3"/>
  <c r="DQ39" i="3" s="1"/>
  <c r="DT37" i="3"/>
  <c r="DT39" i="3" s="1"/>
  <c r="DS37" i="3"/>
  <c r="DS39" i="3" s="1"/>
  <c r="DV37" i="3"/>
  <c r="DV39" i="3" s="1"/>
  <c r="DU37" i="3"/>
  <c r="DU39" i="3" s="1"/>
  <c r="DR37" i="3"/>
  <c r="DR39" i="3" s="1"/>
  <c r="DN21" i="3"/>
  <c r="DN35" i="3"/>
  <c r="DN33" i="3"/>
  <c r="DN32" i="3"/>
  <c r="DN31" i="3"/>
  <c r="DN30" i="3"/>
  <c r="DN29" i="3"/>
  <c r="DN27" i="3"/>
  <c r="DN26" i="3"/>
  <c r="DN25" i="3"/>
  <c r="DN20" i="3"/>
  <c r="DN19" i="3"/>
  <c r="DN18" i="3"/>
  <c r="DN17" i="3"/>
  <c r="DN16" i="3"/>
  <c r="DN15" i="3"/>
  <c r="DN11" i="3"/>
  <c r="DN10" i="3" s="1"/>
  <c r="DN9" i="3" s="1"/>
  <c r="DM28" i="3"/>
  <c r="DM24" i="3"/>
  <c r="DM14" i="3"/>
  <c r="DM9" i="3"/>
  <c r="BR25" i="3"/>
  <c r="BR35" i="3"/>
  <c r="BR33" i="3"/>
  <c r="BR32" i="3"/>
  <c r="BR31" i="3"/>
  <c r="BR30" i="3"/>
  <c r="BR27" i="3"/>
  <c r="BR26" i="3"/>
  <c r="BR20" i="3"/>
  <c r="BR19" i="3"/>
  <c r="BR18" i="3"/>
  <c r="BR17" i="3"/>
  <c r="BR16" i="3"/>
  <c r="BR15" i="3"/>
  <c r="BR11" i="3"/>
  <c r="BR10" i="3" s="1"/>
  <c r="BR9" i="3" s="1"/>
  <c r="BQ29" i="3"/>
  <c r="BQ24" i="3"/>
  <c r="BQ14" i="3"/>
  <c r="BQ9" i="3"/>
  <c r="BQ28" i="3" l="1"/>
  <c r="BT29" i="3"/>
  <c r="BT28" i="3" s="1"/>
  <c r="BV29" i="3"/>
  <c r="BV28" i="3" s="1"/>
  <c r="BX29" i="3"/>
  <c r="BX28" i="3" s="1"/>
  <c r="BZ29" i="3"/>
  <c r="BZ28" i="3" s="1"/>
  <c r="CB29" i="3"/>
  <c r="CB28" i="3" s="1"/>
  <c r="CD29" i="3"/>
  <c r="CD28" i="3" s="1"/>
  <c r="CF29" i="3"/>
  <c r="CF28" i="3" s="1"/>
  <c r="CH29" i="3"/>
  <c r="CH28" i="3" s="1"/>
  <c r="CK29" i="3"/>
  <c r="CK28" i="3" s="1"/>
  <c r="CM29" i="3"/>
  <c r="CM28" i="3" s="1"/>
  <c r="CO29" i="3"/>
  <c r="CO28" i="3" s="1"/>
  <c r="CQ29" i="3"/>
  <c r="CQ28" i="3" s="1"/>
  <c r="CS29" i="3"/>
  <c r="CS28" i="3" s="1"/>
  <c r="CU29" i="3"/>
  <c r="CU28" i="3" s="1"/>
  <c r="CW29" i="3"/>
  <c r="CW28" i="3" s="1"/>
  <c r="CY29" i="3"/>
  <c r="CY28" i="3" s="1"/>
  <c r="DA29" i="3"/>
  <c r="DA28" i="3" s="1"/>
  <c r="DC29" i="3"/>
  <c r="DC28" i="3" s="1"/>
  <c r="DE29" i="3"/>
  <c r="DE28" i="3" s="1"/>
  <c r="DG29" i="3"/>
  <c r="DG28" i="3" s="1"/>
  <c r="DI29" i="3"/>
  <c r="DI28" i="3" s="1"/>
  <c r="BS29" i="3"/>
  <c r="BS28" i="3" s="1"/>
  <c r="BU29" i="3"/>
  <c r="BU28" i="3" s="1"/>
  <c r="BW29" i="3"/>
  <c r="BW28" i="3" s="1"/>
  <c r="BY29" i="3"/>
  <c r="BY28" i="3" s="1"/>
  <c r="CA29" i="3"/>
  <c r="CA28" i="3" s="1"/>
  <c r="CC29" i="3"/>
  <c r="CC28" i="3" s="1"/>
  <c r="CE29" i="3"/>
  <c r="CE28" i="3" s="1"/>
  <c r="CG29" i="3"/>
  <c r="CG28" i="3" s="1"/>
  <c r="CI29" i="3"/>
  <c r="CI28" i="3" s="1"/>
  <c r="CJ29" i="3"/>
  <c r="CJ28" i="3" s="1"/>
  <c r="CL29" i="3"/>
  <c r="CL28" i="3" s="1"/>
  <c r="CN29" i="3"/>
  <c r="CN28" i="3" s="1"/>
  <c r="CP29" i="3"/>
  <c r="CP28" i="3" s="1"/>
  <c r="CR29" i="3"/>
  <c r="CR28" i="3" s="1"/>
  <c r="CT29" i="3"/>
  <c r="CT28" i="3" s="1"/>
  <c r="CV29" i="3"/>
  <c r="CV28" i="3" s="1"/>
  <c r="CX29" i="3"/>
  <c r="CX28" i="3" s="1"/>
  <c r="CZ29" i="3"/>
  <c r="CZ28" i="3" s="1"/>
  <c r="DB29" i="3"/>
  <c r="DB28" i="3" s="1"/>
  <c r="DD29" i="3"/>
  <c r="DD28" i="3" s="1"/>
  <c r="DF29" i="3"/>
  <c r="DF28" i="3" s="1"/>
  <c r="DH29" i="3"/>
  <c r="DH28" i="3" s="1"/>
  <c r="DJ29" i="3"/>
  <c r="DJ28" i="3" s="1"/>
  <c r="BR29" i="3"/>
  <c r="BR28" i="3" s="1"/>
  <c r="DN28" i="3"/>
  <c r="DN24" i="3"/>
  <c r="DN14" i="3"/>
  <c r="BR24" i="3"/>
  <c r="BR14" i="3"/>
  <c r="DN37" i="3" l="1"/>
  <c r="BR37" i="3"/>
  <c r="CR37" i="3"/>
  <c r="CR39" i="3" s="1"/>
  <c r="DD37" i="3"/>
  <c r="DD39" i="3" s="1"/>
  <c r="CV37" i="3"/>
  <c r="CV39" i="3" s="1"/>
  <c r="CN37" i="3"/>
  <c r="CN39" i="3" s="1"/>
  <c r="CG37" i="3"/>
  <c r="CG39" i="3" s="1"/>
  <c r="BY37" i="3"/>
  <c r="BY39" i="3" s="1"/>
  <c r="DI37" i="3"/>
  <c r="DI39" i="3" s="1"/>
  <c r="DA37" i="3"/>
  <c r="DA39" i="3" s="1"/>
  <c r="CS37" i="3"/>
  <c r="CS39" i="3" s="1"/>
  <c r="CK37" i="3"/>
  <c r="CK39" i="3" s="1"/>
  <c r="CB37" i="3"/>
  <c r="CB39" i="3" s="1"/>
  <c r="BT37" i="3"/>
  <c r="BT39" i="3" s="1"/>
  <c r="DJ37" i="3"/>
  <c r="DJ39" i="3" s="1"/>
  <c r="DB39" i="3"/>
  <c r="DB37" i="3"/>
  <c r="CT37" i="3"/>
  <c r="CT39" i="3" s="1"/>
  <c r="CL37" i="3"/>
  <c r="CL39" i="3" s="1"/>
  <c r="CE37" i="3"/>
  <c r="CE39" i="3" s="1"/>
  <c r="BW37" i="3"/>
  <c r="BW39" i="3" s="1"/>
  <c r="DG37" i="3"/>
  <c r="DG39" i="3" s="1"/>
  <c r="CY37" i="3"/>
  <c r="CY39" i="3" s="1"/>
  <c r="CQ37" i="3"/>
  <c r="CQ39" i="3" s="1"/>
  <c r="CH37" i="3"/>
  <c r="CH39" i="3" s="1"/>
  <c r="BZ37" i="3"/>
  <c r="BZ39" i="3" s="1"/>
  <c r="CZ37" i="3"/>
  <c r="CZ39" i="3" s="1"/>
  <c r="CJ37" i="3"/>
  <c r="CJ39" i="3" s="1"/>
  <c r="CC37" i="3"/>
  <c r="CC39" i="3" s="1"/>
  <c r="BU37" i="3"/>
  <c r="BU39" i="3" s="1"/>
  <c r="DE37" i="3"/>
  <c r="DE39" i="3" s="1"/>
  <c r="CW39" i="3"/>
  <c r="CW37" i="3"/>
  <c r="CO37" i="3"/>
  <c r="CO39" i="3" s="1"/>
  <c r="CF37" i="3"/>
  <c r="CF39" i="3" s="1"/>
  <c r="BX37" i="3"/>
  <c r="BX39" i="3" s="1"/>
  <c r="DH37" i="3"/>
  <c r="DH39" i="3" s="1"/>
  <c r="DF37" i="3"/>
  <c r="DF39" i="3" s="1"/>
  <c r="CX37" i="3"/>
  <c r="CX39" i="3" s="1"/>
  <c r="CP37" i="3"/>
  <c r="CP39" i="3" s="1"/>
  <c r="CI37" i="3"/>
  <c r="CI39" i="3" s="1"/>
  <c r="CA37" i="3"/>
  <c r="CA39" i="3" s="1"/>
  <c r="BS37" i="3"/>
  <c r="BS39" i="3" s="1"/>
  <c r="DC37" i="3"/>
  <c r="DC39" i="3" s="1"/>
  <c r="CU37" i="3"/>
  <c r="CU39" i="3" s="1"/>
  <c r="CM37" i="3"/>
  <c r="CM39" i="3" s="1"/>
  <c r="CD37" i="3"/>
  <c r="CD39" i="3" s="1"/>
  <c r="BV37" i="3"/>
  <c r="BV39" i="3" s="1"/>
  <c r="D36" i="3"/>
  <c r="E36" i="3"/>
  <c r="F36" i="3"/>
  <c r="G36" i="3"/>
  <c r="H36" i="3"/>
  <c r="J36" i="3"/>
  <c r="K36" i="3"/>
  <c r="L36" i="3"/>
  <c r="M36" i="3"/>
  <c r="BC11" i="3" l="1"/>
  <c r="BC10" i="3" s="1"/>
  <c r="BC9" i="3" s="1"/>
  <c r="BD11" i="3"/>
  <c r="BD10" i="3" s="1"/>
  <c r="BD9" i="3" s="1"/>
  <c r="BE11" i="3"/>
  <c r="BE10" i="3" s="1"/>
  <c r="BE9" i="3" s="1"/>
  <c r="BF11" i="3"/>
  <c r="BF10" i="3" s="1"/>
  <c r="BF9" i="3" s="1"/>
  <c r="BG11" i="3"/>
  <c r="BG10" i="3" s="1"/>
  <c r="BG9" i="3" s="1"/>
  <c r="BH11" i="3"/>
  <c r="BH10" i="3" s="1"/>
  <c r="BH9" i="3" s="1"/>
  <c r="BI11" i="3"/>
  <c r="BI10" i="3" s="1"/>
  <c r="BI9" i="3" s="1"/>
  <c r="BJ11" i="3"/>
  <c r="BJ10" i="3" s="1"/>
  <c r="BJ9" i="3" s="1"/>
  <c r="BK11" i="3"/>
  <c r="BK10" i="3" s="1"/>
  <c r="BK9" i="3" s="1"/>
  <c r="BL11" i="3"/>
  <c r="BL10" i="3" s="1"/>
  <c r="BL9" i="3" s="1"/>
  <c r="BM11" i="3"/>
  <c r="BM10" i="3" s="1"/>
  <c r="BM9" i="3" s="1"/>
  <c r="BN11" i="3"/>
  <c r="BN10" i="3" s="1"/>
  <c r="BC15" i="3"/>
  <c r="BD15" i="3"/>
  <c r="BE15" i="3"/>
  <c r="BF15" i="3"/>
  <c r="BG15" i="3"/>
  <c r="BH15" i="3"/>
  <c r="BI15" i="3"/>
  <c r="BJ15" i="3"/>
  <c r="BK15" i="3"/>
  <c r="BL15" i="3"/>
  <c r="BM15" i="3"/>
  <c r="BN15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B35" i="3"/>
  <c r="BB33" i="3"/>
  <c r="BB32" i="3"/>
  <c r="BB31" i="3"/>
  <c r="BB30" i="3"/>
  <c r="BB29" i="3"/>
  <c r="BB27" i="3"/>
  <c r="BB26" i="3"/>
  <c r="BB25" i="3"/>
  <c r="BB20" i="3"/>
  <c r="BB19" i="3"/>
  <c r="BB18" i="3"/>
  <c r="BB17" i="3"/>
  <c r="BB16" i="3"/>
  <c r="BB15" i="3"/>
  <c r="BB11" i="3"/>
  <c r="BB10" i="3" s="1"/>
  <c r="BB9" i="3" s="1"/>
  <c r="BA28" i="3"/>
  <c r="BA24" i="3"/>
  <c r="BA14" i="3"/>
  <c r="BA9" i="3"/>
  <c r="AX21" i="3"/>
  <c r="AX17" i="3"/>
  <c r="AX35" i="3"/>
  <c r="AX33" i="3"/>
  <c r="AX32" i="3"/>
  <c r="AX31" i="3"/>
  <c r="AX30" i="3"/>
  <c r="AX29" i="3"/>
  <c r="AX27" i="3"/>
  <c r="AX26" i="3"/>
  <c r="AX25" i="3"/>
  <c r="AX20" i="3"/>
  <c r="AX19" i="3"/>
  <c r="AX18" i="3"/>
  <c r="AX16" i="3"/>
  <c r="AX15" i="3"/>
  <c r="AX36" i="3"/>
  <c r="AX11" i="3"/>
  <c r="AX10" i="3" s="1"/>
  <c r="AX9" i="3" s="1"/>
  <c r="AW28" i="3"/>
  <c r="AW24" i="3"/>
  <c r="AW14" i="3"/>
  <c r="AW9" i="3"/>
  <c r="BL24" i="3" l="1"/>
  <c r="BH24" i="3"/>
  <c r="BD24" i="3"/>
  <c r="BK24" i="3"/>
  <c r="BG24" i="3"/>
  <c r="BC24" i="3"/>
  <c r="BK28" i="3"/>
  <c r="BC28" i="3"/>
  <c r="BK14" i="3"/>
  <c r="BG14" i="3"/>
  <c r="BJ28" i="3"/>
  <c r="BI14" i="3"/>
  <c r="BN14" i="3"/>
  <c r="BF14" i="3"/>
  <c r="BL28" i="3"/>
  <c r="BH28" i="3"/>
  <c r="BD28" i="3"/>
  <c r="BM28" i="3"/>
  <c r="BI28" i="3"/>
  <c r="BE28" i="3"/>
  <c r="BN24" i="3"/>
  <c r="BJ24" i="3"/>
  <c r="BF24" i="3"/>
  <c r="BG28" i="3"/>
  <c r="BC14" i="3"/>
  <c r="BN28" i="3"/>
  <c r="BF28" i="3"/>
  <c r="BM14" i="3"/>
  <c r="BE14" i="3"/>
  <c r="BJ14" i="3"/>
  <c r="BM24" i="3"/>
  <c r="BI24" i="3"/>
  <c r="BE24" i="3"/>
  <c r="BL14" i="3"/>
  <c r="BH14" i="3"/>
  <c r="BD14" i="3"/>
  <c r="BR39" i="3"/>
  <c r="BB28" i="3"/>
  <c r="BB24" i="3"/>
  <c r="BB14" i="3"/>
  <c r="AX28" i="3"/>
  <c r="AX24" i="3"/>
  <c r="Q35" i="3"/>
  <c r="Q33" i="3"/>
  <c r="Q32" i="3"/>
  <c r="Q31" i="3"/>
  <c r="Q30" i="3"/>
  <c r="Q27" i="3"/>
  <c r="Q26" i="3"/>
  <c r="Q25" i="3"/>
  <c r="Q20" i="3"/>
  <c r="Q19" i="3"/>
  <c r="Q18" i="3"/>
  <c r="Q17" i="3"/>
  <c r="Q16" i="3"/>
  <c r="Q15" i="3"/>
  <c r="P29" i="3"/>
  <c r="P24" i="3"/>
  <c r="P14" i="3"/>
  <c r="P9" i="3"/>
  <c r="BF37" i="3" l="1"/>
  <c r="BJ37" i="3"/>
  <c r="BE37" i="3"/>
  <c r="BI37" i="3"/>
  <c r="BL37" i="3"/>
  <c r="BK37" i="3"/>
  <c r="BD37" i="3"/>
  <c r="BN37" i="3"/>
  <c r="BG37" i="3"/>
  <c r="BB37" i="3"/>
  <c r="BM37" i="3"/>
  <c r="BH37" i="3"/>
  <c r="BC37" i="3"/>
  <c r="P28" i="3"/>
  <c r="R29" i="3"/>
  <c r="R28" i="3" s="1"/>
  <c r="R37" i="3" s="1"/>
  <c r="T29" i="3"/>
  <c r="T28" i="3" s="1"/>
  <c r="T37" i="3" s="1"/>
  <c r="V29" i="3"/>
  <c r="V28" i="3" s="1"/>
  <c r="V37" i="3" s="1"/>
  <c r="X29" i="3"/>
  <c r="X28" i="3" s="1"/>
  <c r="X37" i="3" s="1"/>
  <c r="Z29" i="3"/>
  <c r="Z28" i="3" s="1"/>
  <c r="Z37" i="3" s="1"/>
  <c r="AB29" i="3"/>
  <c r="AB28" i="3" s="1"/>
  <c r="AB37" i="3" s="1"/>
  <c r="AD29" i="3"/>
  <c r="AD28" i="3" s="1"/>
  <c r="AD37" i="3" s="1"/>
  <c r="AF29" i="3"/>
  <c r="AF28" i="3" s="1"/>
  <c r="AF37" i="3" s="1"/>
  <c r="AH29" i="3"/>
  <c r="AH28" i="3" s="1"/>
  <c r="AH37" i="3" s="1"/>
  <c r="AJ29" i="3"/>
  <c r="AJ28" i="3" s="1"/>
  <c r="AJ37" i="3" s="1"/>
  <c r="AL29" i="3"/>
  <c r="AL28" i="3" s="1"/>
  <c r="AL37" i="3" s="1"/>
  <c r="AN29" i="3"/>
  <c r="AN28" i="3" s="1"/>
  <c r="AN37" i="3" s="1"/>
  <c r="AP29" i="3"/>
  <c r="AP28" i="3" s="1"/>
  <c r="AP37" i="3" s="1"/>
  <c r="AR29" i="3"/>
  <c r="AR28" i="3" s="1"/>
  <c r="AR37" i="3" s="1"/>
  <c r="AT29" i="3"/>
  <c r="AT28" i="3" s="1"/>
  <c r="AT37" i="3" s="1"/>
  <c r="S29" i="3"/>
  <c r="S28" i="3" s="1"/>
  <c r="U29" i="3"/>
  <c r="U28" i="3" s="1"/>
  <c r="U37" i="3" s="1"/>
  <c r="W29" i="3"/>
  <c r="W28" i="3" s="1"/>
  <c r="W37" i="3" s="1"/>
  <c r="Y29" i="3"/>
  <c r="Y28" i="3" s="1"/>
  <c r="Y37" i="3" s="1"/>
  <c r="AA29" i="3"/>
  <c r="AA28" i="3" s="1"/>
  <c r="AA37" i="3" s="1"/>
  <c r="AC29" i="3"/>
  <c r="AC28" i="3" s="1"/>
  <c r="AC37" i="3" s="1"/>
  <c r="AE29" i="3"/>
  <c r="AE28" i="3" s="1"/>
  <c r="AE37" i="3" s="1"/>
  <c r="AG29" i="3"/>
  <c r="AG28" i="3" s="1"/>
  <c r="AG37" i="3" s="1"/>
  <c r="AI29" i="3"/>
  <c r="AI28" i="3" s="1"/>
  <c r="AI37" i="3" s="1"/>
  <c r="AK29" i="3"/>
  <c r="AK28" i="3" s="1"/>
  <c r="AK37" i="3" s="1"/>
  <c r="AM29" i="3"/>
  <c r="AM28" i="3" s="1"/>
  <c r="AM37" i="3" s="1"/>
  <c r="AO29" i="3"/>
  <c r="AO28" i="3" s="1"/>
  <c r="AO37" i="3" s="1"/>
  <c r="AQ29" i="3"/>
  <c r="AQ28" i="3" s="1"/>
  <c r="AQ37" i="3" s="1"/>
  <c r="AS29" i="3"/>
  <c r="AS28" i="3" s="1"/>
  <c r="AS37" i="3" s="1"/>
  <c r="Q14" i="3"/>
  <c r="Q29" i="3"/>
  <c r="Q28" i="3" s="1"/>
  <c r="Q24" i="3"/>
  <c r="S37" i="3" l="1"/>
  <c r="S39" i="3" s="1"/>
  <c r="BB39" i="3"/>
  <c r="T39" i="3"/>
  <c r="Q11" i="3"/>
  <c r="G10" i="3"/>
  <c r="H10" i="3"/>
  <c r="I10" i="3"/>
  <c r="J10" i="3"/>
  <c r="K10" i="3"/>
  <c r="L10" i="3"/>
  <c r="M10" i="3"/>
  <c r="U39" i="3" l="1"/>
  <c r="D35" i="3"/>
  <c r="V39" i="3" l="1"/>
  <c r="E10" i="3"/>
  <c r="F10" i="3"/>
  <c r="E11" i="3"/>
  <c r="F11" i="3"/>
  <c r="G11" i="3"/>
  <c r="G9" i="3" s="1"/>
  <c r="H11" i="3"/>
  <c r="H9" i="3" s="1"/>
  <c r="I11" i="3"/>
  <c r="I9" i="3" s="1"/>
  <c r="J11" i="3"/>
  <c r="K11" i="3"/>
  <c r="K9" i="3" s="1"/>
  <c r="L11" i="3"/>
  <c r="L9" i="3" s="1"/>
  <c r="M11" i="3"/>
  <c r="M9" i="3" s="1"/>
  <c r="E15" i="3"/>
  <c r="F15" i="3"/>
  <c r="G15" i="3"/>
  <c r="H15" i="3"/>
  <c r="I15" i="3"/>
  <c r="J15" i="3"/>
  <c r="K15" i="3"/>
  <c r="L15" i="3"/>
  <c r="M15" i="3"/>
  <c r="E16" i="3"/>
  <c r="F16" i="3"/>
  <c r="G16" i="3"/>
  <c r="H16" i="3"/>
  <c r="I16" i="3"/>
  <c r="J16" i="3"/>
  <c r="K16" i="3"/>
  <c r="L16" i="3"/>
  <c r="M16" i="3"/>
  <c r="E17" i="3"/>
  <c r="F17" i="3"/>
  <c r="G17" i="3"/>
  <c r="H17" i="3"/>
  <c r="I17" i="3"/>
  <c r="J17" i="3"/>
  <c r="K17" i="3"/>
  <c r="L17" i="3"/>
  <c r="M17" i="3"/>
  <c r="E18" i="3"/>
  <c r="F18" i="3"/>
  <c r="G18" i="3"/>
  <c r="H18" i="3"/>
  <c r="I18" i="3"/>
  <c r="J18" i="3"/>
  <c r="K18" i="3"/>
  <c r="L18" i="3"/>
  <c r="M18" i="3"/>
  <c r="E19" i="3"/>
  <c r="F19" i="3"/>
  <c r="G19" i="3"/>
  <c r="H19" i="3"/>
  <c r="I19" i="3"/>
  <c r="J19" i="3"/>
  <c r="K19" i="3"/>
  <c r="L19" i="3"/>
  <c r="M19" i="3"/>
  <c r="E20" i="3"/>
  <c r="F20" i="3"/>
  <c r="G20" i="3"/>
  <c r="H20" i="3"/>
  <c r="I20" i="3"/>
  <c r="J20" i="3"/>
  <c r="K20" i="3"/>
  <c r="L20" i="3"/>
  <c r="M20" i="3"/>
  <c r="E25" i="3"/>
  <c r="F25" i="3"/>
  <c r="G25" i="3"/>
  <c r="H25" i="3"/>
  <c r="I25" i="3"/>
  <c r="J25" i="3"/>
  <c r="K25" i="3"/>
  <c r="L25" i="3"/>
  <c r="M25" i="3"/>
  <c r="E26" i="3"/>
  <c r="F26" i="3"/>
  <c r="G26" i="3"/>
  <c r="H26" i="3"/>
  <c r="I26" i="3"/>
  <c r="J26" i="3"/>
  <c r="K26" i="3"/>
  <c r="L26" i="3"/>
  <c r="M26" i="3"/>
  <c r="E27" i="3"/>
  <c r="F27" i="3"/>
  <c r="G27" i="3"/>
  <c r="H27" i="3"/>
  <c r="I27" i="3"/>
  <c r="J27" i="3"/>
  <c r="K27" i="3"/>
  <c r="L27" i="3"/>
  <c r="M27" i="3"/>
  <c r="E29" i="3"/>
  <c r="F29" i="3"/>
  <c r="G29" i="3"/>
  <c r="H29" i="3"/>
  <c r="I29" i="3"/>
  <c r="J29" i="3"/>
  <c r="K29" i="3"/>
  <c r="L29" i="3"/>
  <c r="M29" i="3"/>
  <c r="E30" i="3"/>
  <c r="F30" i="3"/>
  <c r="G30" i="3"/>
  <c r="H30" i="3"/>
  <c r="I30" i="3"/>
  <c r="J30" i="3"/>
  <c r="K30" i="3"/>
  <c r="L30" i="3"/>
  <c r="M30" i="3"/>
  <c r="E31" i="3"/>
  <c r="F31" i="3"/>
  <c r="G31" i="3"/>
  <c r="H31" i="3"/>
  <c r="I31" i="3"/>
  <c r="J31" i="3"/>
  <c r="K31" i="3"/>
  <c r="L31" i="3"/>
  <c r="M31" i="3"/>
  <c r="E32" i="3"/>
  <c r="F32" i="3"/>
  <c r="G32" i="3"/>
  <c r="H32" i="3"/>
  <c r="I32" i="3"/>
  <c r="J32" i="3"/>
  <c r="K32" i="3"/>
  <c r="L32" i="3"/>
  <c r="M32" i="3"/>
  <c r="E33" i="3"/>
  <c r="F33" i="3"/>
  <c r="G33" i="3"/>
  <c r="H33" i="3"/>
  <c r="I33" i="3"/>
  <c r="J33" i="3"/>
  <c r="K33" i="3"/>
  <c r="L33" i="3"/>
  <c r="M33" i="3"/>
  <c r="E35" i="3"/>
  <c r="F35" i="3"/>
  <c r="G35" i="3"/>
  <c r="H35" i="3"/>
  <c r="I35" i="3"/>
  <c r="J35" i="3"/>
  <c r="K35" i="3"/>
  <c r="L35" i="3"/>
  <c r="M35" i="3"/>
  <c r="D33" i="3"/>
  <c r="D32" i="3"/>
  <c r="D31" i="3"/>
  <c r="D30" i="3"/>
  <c r="D29" i="3"/>
  <c r="D27" i="3"/>
  <c r="D26" i="3"/>
  <c r="D25" i="3"/>
  <c r="D20" i="3"/>
  <c r="D19" i="3"/>
  <c r="D18" i="3"/>
  <c r="D11" i="3"/>
  <c r="D17" i="3"/>
  <c r="D16" i="3"/>
  <c r="D15" i="3"/>
  <c r="D10" i="3"/>
  <c r="C28" i="3"/>
  <c r="C24" i="3"/>
  <c r="C14" i="3"/>
  <c r="W39" i="3" l="1"/>
  <c r="D24" i="3"/>
  <c r="F24" i="3"/>
  <c r="D28" i="3"/>
  <c r="J24" i="3"/>
  <c r="J28" i="3"/>
  <c r="F28" i="3"/>
  <c r="M14" i="3"/>
  <c r="I14" i="3"/>
  <c r="E14" i="3"/>
  <c r="M24" i="3"/>
  <c r="I24" i="3"/>
  <c r="E24" i="3"/>
  <c r="E9" i="3"/>
  <c r="K28" i="3"/>
  <c r="G28" i="3"/>
  <c r="L28" i="3"/>
  <c r="H28" i="3"/>
  <c r="L14" i="3"/>
  <c r="H14" i="3"/>
  <c r="K14" i="3"/>
  <c r="G14" i="3"/>
  <c r="J9" i="3"/>
  <c r="F9" i="3"/>
  <c r="M28" i="3"/>
  <c r="M37" i="3" s="1"/>
  <c r="I28" i="3"/>
  <c r="E28" i="3"/>
  <c r="K24" i="3"/>
  <c r="G24" i="3"/>
  <c r="L24" i="3"/>
  <c r="H24" i="3"/>
  <c r="J14" i="3"/>
  <c r="F14" i="3"/>
  <c r="F37" i="3" s="1"/>
  <c r="L37" i="3" l="1"/>
  <c r="J37" i="3"/>
  <c r="K37" i="3"/>
  <c r="I37" i="3"/>
  <c r="G37" i="3"/>
  <c r="E37" i="3"/>
  <c r="H37" i="3"/>
  <c r="X39" i="3"/>
  <c r="Y39" i="3" l="1"/>
  <c r="BE39" i="3"/>
  <c r="BI39" i="3"/>
  <c r="Z39" i="3" l="1"/>
  <c r="BN39" i="3"/>
  <c r="BJ39" i="3"/>
  <c r="BF39" i="3"/>
  <c r="I39" i="3"/>
  <c r="BC39" i="3"/>
  <c r="BG39" i="3"/>
  <c r="BM39" i="3"/>
  <c r="BL39" i="3"/>
  <c r="BK39" i="3"/>
  <c r="BD39" i="3"/>
  <c r="BH39" i="3"/>
  <c r="M39" i="3"/>
  <c r="G39" i="3"/>
  <c r="K39" i="3"/>
  <c r="AA39" i="3" l="1"/>
  <c r="D14" i="3"/>
  <c r="AB39" i="3" l="1"/>
  <c r="R39" i="3"/>
  <c r="AC39" i="3" l="1"/>
  <c r="E39" i="3"/>
  <c r="H39" i="3"/>
  <c r="F39" i="3"/>
  <c r="AD39" i="3" l="1"/>
  <c r="J39" i="3"/>
  <c r="AE39" i="3" l="1"/>
  <c r="L39" i="3"/>
  <c r="AF39" i="3" l="1"/>
  <c r="D9" i="3"/>
  <c r="D37" i="3" s="1"/>
  <c r="AG39" i="3" l="1"/>
  <c r="D39" i="3"/>
  <c r="Q10" i="3"/>
  <c r="Q37" i="3" s="1"/>
  <c r="AH39" i="3" l="1"/>
  <c r="Q9" i="3"/>
  <c r="Q39" i="3" l="1"/>
  <c r="AX14" i="3"/>
  <c r="AX37" i="3" s="1"/>
  <c r="DN39" i="3"/>
  <c r="AI39" i="3" l="1"/>
  <c r="AJ39" i="3"/>
  <c r="AX39" i="3"/>
  <c r="AK39" i="3" l="1"/>
  <c r="AL39" i="3" l="1"/>
  <c r="AM39" i="3"/>
  <c r="AN39" i="3" l="1"/>
  <c r="AO39" i="3" l="1"/>
  <c r="AP39" i="3" l="1"/>
  <c r="AQ39" i="3" l="1"/>
  <c r="AR39" i="3" l="1"/>
  <c r="AS39" i="3" l="1"/>
  <c r="AT39" i="3" l="1"/>
</calcChain>
</file>

<file path=xl/sharedStrings.xml><?xml version="1.0" encoding="utf-8"?>
<sst xmlns="http://schemas.openxmlformats.org/spreadsheetml/2006/main" count="525" uniqueCount="204">
  <si>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</si>
  <si>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</si>
  <si>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</si>
  <si>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</si>
  <si>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</si>
  <si>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</si>
  <si>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</si>
  <si>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</si>
  <si>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</si>
  <si>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</si>
  <si>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</si>
  <si>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</si>
  <si>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</si>
  <si>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</si>
  <si>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</si>
  <si>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</si>
  <si>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</si>
  <si>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</si>
  <si>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</si>
  <si>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</si>
  <si>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</si>
  <si>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</si>
  <si>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</si>
  <si>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</si>
  <si>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</si>
  <si>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12</t>
  </si>
  <si>
    <t>21</t>
  </si>
  <si>
    <t>50</t>
  </si>
  <si>
    <t>4</t>
  </si>
  <si>
    <t>11</t>
  </si>
  <si>
    <t>3</t>
  </si>
  <si>
    <t>12,1</t>
  </si>
  <si>
    <t>5</t>
  </si>
  <si>
    <t>9</t>
  </si>
  <si>
    <t>13</t>
  </si>
  <si>
    <t>26</t>
  </si>
  <si>
    <t>2</t>
  </si>
  <si>
    <t>24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</si>
  <si>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</si>
  <si>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</si>
  <si>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</si>
  <si>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</si>
  <si>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</si>
  <si>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</si>
  <si>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</si>
  <si>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</si>
  <si>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</si>
  <si>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</si>
  <si>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</si>
  <si>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</si>
  <si>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</si>
  <si>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</si>
  <si>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</si>
  <si>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</si>
  <si>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</si>
  <si>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</si>
  <si>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</si>
  <si>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</si>
  <si>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</si>
  <si>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1 раз в год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</si>
  <si>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</si>
  <si>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</si>
  <si>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</si>
  <si>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</si>
  <si>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</si>
  <si>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</si>
  <si>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</si>
  <si>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</si>
  <si>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</si>
  <si>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</si>
  <si>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</si>
  <si>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</si>
  <si>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</si>
  <si>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</si>
  <si>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</si>
  <si>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</si>
  <si>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</si>
  <si>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</si>
  <si>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</si>
  <si>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</si>
  <si>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</si>
  <si>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</si>
  <si>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</si>
  <si>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</si>
  <si>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</si>
  <si>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</si>
  <si>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</si>
  <si>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</si>
  <si>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</si>
  <si>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</si>
  <si>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</si>
  <si>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</si>
  <si>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</si>
  <si>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</si>
  <si>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</si>
  <si>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</si>
  <si>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</si>
  <si>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</si>
  <si>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</si>
  <si>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 xml:space="preserve"> деревянный не благоустроенный без канализации, без ХВС (колонка) с печным отоплением (без центр отопления)</t>
  </si>
  <si>
    <t>МВК      деревянный благоустроенный дом с ХВС, ГВС, канализацией, центральным отоплением</t>
  </si>
  <si>
    <t>МВК деревянный благоустроенный с ХВС, ГВС, канализация, печное отопление (без центр отопления)</t>
  </si>
  <si>
    <t xml:space="preserve"> деревянный благоустроенный с ХВС, ГВС, канализация, печное отопление (без центр отопления)</t>
  </si>
  <si>
    <t>Проведение технической инвентаризации, 7500 руб.                    В тарифе распределяется на площадь жилых помещений в МКД</t>
  </si>
  <si>
    <t>Проведение технической инвентаризации,          2500 руб.                    В тарифе распределяется на площадь жилых помещений в МКД</t>
  </si>
  <si>
    <t>Проведение технической инвентаризации,                           2500 руб.                                         В тарифе распределяется на площадь жилых помещений в МКД</t>
  </si>
  <si>
    <t>МВК   деревянный не благоустроенный без канализации,  с печным отоплением (без центр отопления)</t>
  </si>
  <si>
    <t xml:space="preserve"> </t>
  </si>
  <si>
    <t>Лот № 1 Ломоносовский территориальный округ</t>
  </si>
  <si>
    <t>Приложение № 2</t>
  </si>
  <si>
    <t xml:space="preserve"> извещению и документации </t>
  </si>
  <si>
    <t>о проведении открытого конкурса</t>
  </si>
  <si>
    <t>Г. СУФТИНА ул.</t>
  </si>
  <si>
    <t>СУФТИНА, 1-й прз.</t>
  </si>
  <si>
    <t>ШАБАЛИНА А.О. ул.</t>
  </si>
  <si>
    <t>РОЗЫ ЛЮКСЕМБУРГ ул.</t>
  </si>
  <si>
    <t>СЕВЕРОДВИНСКАЯ ул.</t>
  </si>
  <si>
    <t>РОЗЫ ШАНИНОЙ ул.</t>
  </si>
  <si>
    <t>15, к1</t>
  </si>
  <si>
    <t>23,к.2</t>
  </si>
  <si>
    <t>70, к.3</t>
  </si>
  <si>
    <t>ВОЛОДАРСКОГО ул.</t>
  </si>
  <si>
    <t>ВЫУЧЕЙСКОГО ул.</t>
  </si>
  <si>
    <t>ЛОМОНОСОВА пр.</t>
  </si>
  <si>
    <t>НОВГОРОДСКИЙ пр.</t>
  </si>
  <si>
    <t>СЕРАФИМОВИЧА ул.</t>
  </si>
  <si>
    <t>ОБВОДНЫЙ КАНАЛ пр.</t>
  </si>
  <si>
    <t>ВОДНИКОВ пер.</t>
  </si>
  <si>
    <t>СОВЕТСКИХ КОСМОНАВТОВ пр.</t>
  </si>
  <si>
    <t>УРИЦКОГО ул.</t>
  </si>
  <si>
    <t>ПОМОРСКАЯ ул.</t>
  </si>
  <si>
    <t>РОМАНА КУЛИКОВА ул.</t>
  </si>
  <si>
    <t>43</t>
  </si>
  <si>
    <t>37</t>
  </si>
  <si>
    <t>51</t>
  </si>
  <si>
    <t>31</t>
  </si>
  <si>
    <t>33</t>
  </si>
  <si>
    <t>33,3</t>
  </si>
  <si>
    <t>55</t>
  </si>
  <si>
    <t>59,1</t>
  </si>
  <si>
    <t>101,1</t>
  </si>
  <si>
    <t>101,2</t>
  </si>
  <si>
    <t>66</t>
  </si>
  <si>
    <t>71</t>
  </si>
  <si>
    <t>11,1</t>
  </si>
  <si>
    <t>13,2</t>
  </si>
  <si>
    <t>34</t>
  </si>
  <si>
    <t>48</t>
  </si>
  <si>
    <t>57</t>
  </si>
  <si>
    <t>59</t>
  </si>
  <si>
    <t>67</t>
  </si>
  <si>
    <t>63</t>
  </si>
  <si>
    <t>СТРЕЛКОВАЯ ул.</t>
  </si>
  <si>
    <t>1,2</t>
  </si>
  <si>
    <t>СЕВЕРНОЙ ДВИНЫ наб.</t>
  </si>
  <si>
    <t>54</t>
  </si>
  <si>
    <t>77</t>
  </si>
  <si>
    <t>79,1</t>
  </si>
  <si>
    <t>17,2</t>
  </si>
  <si>
    <t>109</t>
  </si>
  <si>
    <t>32,5</t>
  </si>
  <si>
    <t>32,6</t>
  </si>
  <si>
    <t>7,1</t>
  </si>
  <si>
    <t>7,3</t>
  </si>
  <si>
    <t>79</t>
  </si>
  <si>
    <t>9,1</t>
  </si>
  <si>
    <t>КОММУНАЛЬНАЯ ул.</t>
  </si>
  <si>
    <t>ЛЕНИНГРАДСКИЙ пр.</t>
  </si>
  <si>
    <t>ПАВЛА УСОВА ул.</t>
  </si>
  <si>
    <t>38</t>
  </si>
  <si>
    <t>45</t>
  </si>
  <si>
    <t>47</t>
  </si>
  <si>
    <t>53</t>
  </si>
  <si>
    <t>23</t>
  </si>
  <si>
    <t>27</t>
  </si>
  <si>
    <t>33,1</t>
  </si>
  <si>
    <t>33,2</t>
  </si>
  <si>
    <t>33,7</t>
  </si>
  <si>
    <t>73</t>
  </si>
  <si>
    <t>126</t>
  </si>
  <si>
    <t>54,1</t>
  </si>
  <si>
    <t>84</t>
  </si>
  <si>
    <t>103</t>
  </si>
  <si>
    <t>35</t>
  </si>
  <si>
    <t>7,2</t>
  </si>
  <si>
    <t>8</t>
  </si>
  <si>
    <t>65,1</t>
  </si>
  <si>
    <t>67,1</t>
  </si>
  <si>
    <t>74,1</t>
  </si>
  <si>
    <t>6</t>
  </si>
  <si>
    <t>6,3</t>
  </si>
  <si>
    <t>6,4</t>
  </si>
  <si>
    <t>39</t>
  </si>
  <si>
    <t>52,1</t>
  </si>
  <si>
    <t>3,2</t>
  </si>
  <si>
    <t>52</t>
  </si>
  <si>
    <t>3,3</t>
  </si>
  <si>
    <t>ЧАПАЕВА ул.</t>
  </si>
  <si>
    <t>78</t>
  </si>
  <si>
    <t>90,1</t>
  </si>
  <si>
    <t>98,3</t>
  </si>
  <si>
    <t>70</t>
  </si>
  <si>
    <t>68,2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</si>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</sst>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1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49" fontId="13" fillId="2" borderId="9" xfId="2" applyNumberFormat="1" applyFont="1" applyFill="1" applyBorder="1" applyAlignment="1">
      <alignment horizontal="left" wrapText="1"/>
    </xf>
    <xf numFmtId="49" fontId="16" fillId="2" borderId="13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horizontal="center"/>
    </xf>
    <xf numFmtId="0" fontId="19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15" fillId="3" borderId="20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/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0" fontId="2" fillId="3" borderId="0" xfId="0" applyFont="1" applyFill="1" applyAlignment="1">
      <alignment horizontal="center"/>
    </xf>
    <xf numFmtId="49" fontId="13" fillId="2" borderId="9" xfId="2" applyNumberFormat="1" applyFont="1" applyFill="1" applyBorder="1" applyAlignment="1">
      <alignment horizontal="center" wrapText="1"/>
    </xf>
    <xf numFmtId="4" fontId="17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top"/>
    </xf>
    <xf numFmtId="4" fontId="13" fillId="2" borderId="9" xfId="0" applyNumberFormat="1" applyFont="1" applyFill="1" applyBorder="1" applyAlignment="1">
      <alignment horizontal="center" vertical="center" wrapText="1"/>
    </xf>
    <xf numFmtId="4" fontId="13" fillId="2" borderId="9" xfId="2" applyNumberFormat="1" applyFont="1" applyFill="1" applyBorder="1" applyAlignment="1">
      <alignment horizontal="center" vertical="center" wrapText="1"/>
    </xf>
    <xf numFmtId="2" fontId="13" fillId="2" borderId="9" xfId="2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3" borderId="21" xfId="0" applyNumberFormat="1" applyFont="1" applyFill="1" applyBorder="1" applyAlignment="1">
      <alignment vertical="center" wrapText="1"/>
    </xf>
    <xf numFmtId="0" fontId="13" fillId="0" borderId="19" xfId="0" applyNumberFormat="1" applyFont="1" applyBorder="1" applyAlignment="1">
      <alignment horizontal="left" wrapText="1"/>
    </xf>
    <xf numFmtId="49" fontId="13" fillId="2" borderId="19" xfId="0" applyNumberFormat="1" applyFont="1" applyFill="1" applyBorder="1" applyAlignment="1">
      <alignment horizontal="left" wrapText="1"/>
    </xf>
    <xf numFmtId="4" fontId="8" fillId="3" borderId="2" xfId="0" applyNumberFormat="1" applyFont="1" applyFill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 wrapText="1"/>
    </xf>
    <xf numFmtId="164" fontId="13" fillId="2" borderId="22" xfId="2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0" fontId="13" fillId="0" borderId="22" xfId="0" applyNumberFormat="1" applyFont="1" applyBorder="1" applyAlignment="1">
      <alignment horizontal="left" wrapText="1"/>
    </xf>
    <xf numFmtId="49" fontId="13" fillId="2" borderId="22" xfId="2" applyNumberFormat="1" applyFont="1" applyFill="1" applyBorder="1" applyAlignment="1">
      <alignment horizontal="left" wrapText="1"/>
    </xf>
    <xf numFmtId="4" fontId="16" fillId="2" borderId="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/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center" vertical="center" wrapText="1"/>
    </xf>
    <xf numFmtId="4" fontId="15" fillId="3" borderId="18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  <xf numFmtId="4" fontId="15" fillId="3" borderId="19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47"/>
  <sheetViews>
    <sheetView tabSelected="1" view="pageBreakPreview" topLeftCell="DA28" zoomScale="86" zoomScaleNormal="100" zoomScaleSheetLayoutView="86" workbookViewId="0">
      <selection activeCell="DW34" sqref="DW34:DX44"/>
    </sheetView>
  </sheetViews>
  <sheetFormatPr defaultRowHeight="12.75" x14ac:dyDescent="0.2"/>
  <cols>
    <col min="1" max="1" width="55.5703125" style="6" customWidth="1"/>
    <col min="2" max="2" width="34.7109375" style="20" customWidth="1"/>
    <col min="3" max="3" width="27.140625" style="20" customWidth="1"/>
    <col min="4" max="4" width="9.28515625" style="7" customWidth="1"/>
    <col min="5" max="5" width="13.7109375" style="7" customWidth="1"/>
    <col min="6" max="13" width="9.28515625" style="7" customWidth="1"/>
    <col min="14" max="14" width="60.7109375" style="38" customWidth="1"/>
    <col min="15" max="15" width="33.85546875" style="20" customWidth="1"/>
    <col min="16" max="16" width="23.5703125" style="20" customWidth="1"/>
    <col min="17" max="44" width="9.28515625" style="7" customWidth="1"/>
    <col min="45" max="45" width="13.42578125" style="7" customWidth="1"/>
    <col min="46" max="46" width="13" style="7" customWidth="1"/>
    <col min="47" max="47" width="54" style="7" customWidth="1"/>
    <col min="48" max="48" width="30.42578125" style="7" customWidth="1"/>
    <col min="49" max="49" width="27.140625" style="20" customWidth="1"/>
    <col min="50" max="50" width="17.28515625" style="20" customWidth="1"/>
    <col min="51" max="51" width="48.5703125" style="20" customWidth="1"/>
    <col min="52" max="52" width="26.85546875" style="20" customWidth="1"/>
    <col min="53" max="53" width="17.28515625" style="20" customWidth="1"/>
    <col min="54" max="66" width="9.28515625" style="7" customWidth="1"/>
    <col min="67" max="67" width="74.7109375" style="7" customWidth="1"/>
    <col min="68" max="68" width="24.5703125" style="7" customWidth="1"/>
    <col min="69" max="69" width="25.140625" style="7" customWidth="1"/>
    <col min="70" max="114" width="9.28515625" style="7" customWidth="1"/>
    <col min="115" max="115" width="47" style="7" customWidth="1"/>
    <col min="116" max="116" width="14.7109375" style="7" customWidth="1"/>
    <col min="117" max="117" width="17.5703125" style="7" customWidth="1"/>
    <col min="118" max="119" width="10.5703125" style="7" customWidth="1"/>
    <col min="120" max="121" width="13.5703125" customWidth="1"/>
    <col min="122" max="122" width="13.140625" style="82" customWidth="1"/>
    <col min="127" max="127" width="12.5703125" bestFit="1" customWidth="1"/>
    <col min="128" max="128" width="12.5703125" customWidth="1"/>
    <col min="129" max="129" width="11.5703125" bestFit="1" customWidth="1"/>
  </cols>
  <sheetData>
    <row r="1" spans="1:126" s="1" customFormat="1" ht="16.5" customHeight="1" x14ac:dyDescent="0.25">
      <c r="A1" s="29" t="s">
        <v>19</v>
      </c>
      <c r="B1" s="29"/>
      <c r="C1" s="29"/>
      <c r="D1" s="16" t="s">
        <v>109</v>
      </c>
      <c r="E1" s="3"/>
      <c r="F1" s="3"/>
      <c r="G1" s="3"/>
      <c r="H1" s="3"/>
      <c r="I1" s="3"/>
      <c r="J1" s="3"/>
      <c r="K1" s="3"/>
      <c r="L1" s="3"/>
      <c r="M1" s="3"/>
      <c r="N1" s="37"/>
      <c r="O1" s="29"/>
      <c r="P1" s="2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9"/>
      <c r="AX1" s="28"/>
      <c r="AY1" s="28"/>
      <c r="AZ1" s="28"/>
      <c r="BA1" s="28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R1" s="81"/>
    </row>
    <row r="2" spans="1:126" s="1" customFormat="1" ht="16.5" customHeight="1" x14ac:dyDescent="0.25">
      <c r="A2" s="29" t="s">
        <v>18</v>
      </c>
      <c r="B2" s="29"/>
      <c r="C2" s="29"/>
      <c r="D2" s="4" t="s">
        <v>110</v>
      </c>
      <c r="E2" s="4"/>
      <c r="F2" s="4"/>
      <c r="G2" s="4"/>
      <c r="H2" s="4"/>
      <c r="I2" s="4"/>
      <c r="J2" s="4"/>
      <c r="K2" s="4"/>
      <c r="L2" s="4"/>
      <c r="M2" s="4"/>
      <c r="N2" s="37"/>
      <c r="O2" s="29"/>
      <c r="P2" s="29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9"/>
      <c r="AX2" s="28"/>
      <c r="AY2" s="28"/>
      <c r="AZ2" s="28"/>
      <c r="BA2" s="28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R2" s="81"/>
    </row>
    <row r="3" spans="1:126" s="1" customFormat="1" ht="16.5" customHeight="1" x14ac:dyDescent="0.25">
      <c r="A3" s="29" t="s">
        <v>17</v>
      </c>
      <c r="B3" s="29"/>
      <c r="C3" s="29"/>
      <c r="D3" s="4" t="s">
        <v>111</v>
      </c>
      <c r="E3" s="4"/>
      <c r="F3" s="4"/>
      <c r="G3" s="4"/>
      <c r="H3" s="4"/>
      <c r="I3" s="4"/>
      <c r="J3" s="4"/>
      <c r="K3" s="4"/>
      <c r="L3" s="4"/>
      <c r="M3" s="4"/>
      <c r="N3" s="37"/>
      <c r="O3" s="29"/>
      <c r="P3" s="29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29"/>
      <c r="AX3" s="28"/>
      <c r="AY3" s="28"/>
      <c r="AZ3" s="28"/>
      <c r="BA3" s="28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R3" s="81"/>
    </row>
    <row r="4" spans="1:126" s="1" customFormat="1" ht="16.5" customHeight="1" x14ac:dyDescent="0.2">
      <c r="A4" s="29" t="s">
        <v>16</v>
      </c>
      <c r="B4" s="29"/>
      <c r="C4" s="29"/>
      <c r="D4" s="7"/>
      <c r="E4" s="7"/>
      <c r="F4" s="7"/>
      <c r="G4" s="7"/>
      <c r="H4" s="7"/>
      <c r="I4" s="7"/>
      <c r="J4" s="7"/>
      <c r="K4" s="7"/>
      <c r="L4" s="7"/>
      <c r="M4" s="7"/>
      <c r="N4" s="37"/>
      <c r="O4" s="29"/>
      <c r="P4" s="2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29"/>
      <c r="AX4" s="28"/>
      <c r="AY4" s="28"/>
      <c r="AZ4" s="28"/>
      <c r="BA4" s="28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R4" s="81"/>
    </row>
    <row r="5" spans="1:126" s="1" customFormat="1" x14ac:dyDescent="0.2">
      <c r="A5" s="5" t="s">
        <v>108</v>
      </c>
      <c r="B5" s="20" t="s">
        <v>107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38"/>
      <c r="O5" s="20"/>
      <c r="P5" s="20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20"/>
      <c r="AX5" s="20"/>
      <c r="AY5" s="20"/>
      <c r="AZ5" s="20"/>
      <c r="BA5" s="20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R5" s="81"/>
    </row>
    <row r="6" spans="1:126" s="1" customFormat="1" ht="15.75" customHeight="1" x14ac:dyDescent="0.2">
      <c r="A6" s="96" t="s">
        <v>15</v>
      </c>
      <c r="B6" s="48" t="s">
        <v>14</v>
      </c>
      <c r="C6" s="49"/>
      <c r="D6" s="31"/>
      <c r="E6" s="17"/>
      <c r="F6" s="24"/>
      <c r="G6" s="24"/>
      <c r="H6" s="24"/>
      <c r="I6" s="24"/>
      <c r="J6" s="24"/>
      <c r="K6" s="24"/>
      <c r="L6" s="24"/>
      <c r="M6" s="24"/>
      <c r="N6" s="23"/>
      <c r="O6" s="23"/>
      <c r="P6" s="23"/>
      <c r="Q6" s="17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31"/>
      <c r="AX6" s="23"/>
      <c r="AY6" s="31"/>
      <c r="AZ6" s="31"/>
      <c r="BA6" s="31"/>
      <c r="BB6" s="17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17"/>
      <c r="DO6" s="24"/>
      <c r="DP6" s="24"/>
      <c r="DQ6" s="24"/>
      <c r="DR6" s="24"/>
      <c r="DS6" s="17"/>
      <c r="DT6" s="17"/>
      <c r="DU6" s="17"/>
      <c r="DV6" s="17"/>
    </row>
    <row r="7" spans="1:126" s="8" customFormat="1" ht="71.25" customHeight="1" x14ac:dyDescent="0.2">
      <c r="A7" s="97"/>
      <c r="B7" s="98" t="s">
        <v>13</v>
      </c>
      <c r="C7" s="105" t="s">
        <v>62</v>
      </c>
      <c r="D7" s="84" t="s">
        <v>112</v>
      </c>
      <c r="E7" s="84" t="s">
        <v>112</v>
      </c>
      <c r="F7" s="84" t="s">
        <v>113</v>
      </c>
      <c r="G7" s="84" t="s">
        <v>113</v>
      </c>
      <c r="H7" s="84" t="s">
        <v>113</v>
      </c>
      <c r="I7" s="84" t="s">
        <v>114</v>
      </c>
      <c r="J7" s="84" t="s">
        <v>115</v>
      </c>
      <c r="K7" s="84" t="s">
        <v>115</v>
      </c>
      <c r="L7" s="84" t="s">
        <v>116</v>
      </c>
      <c r="M7" s="84" t="s">
        <v>117</v>
      </c>
      <c r="N7" s="83" t="s">
        <v>63</v>
      </c>
      <c r="O7" s="61" t="s">
        <v>13</v>
      </c>
      <c r="P7" s="101" t="s">
        <v>102</v>
      </c>
      <c r="Q7" s="90" t="s">
        <v>121</v>
      </c>
      <c r="R7" s="90" t="s">
        <v>122</v>
      </c>
      <c r="S7" s="90" t="s">
        <v>122</v>
      </c>
      <c r="T7" s="90" t="s">
        <v>123</v>
      </c>
      <c r="U7" s="90" t="s">
        <v>123</v>
      </c>
      <c r="V7" s="90" t="s">
        <v>123</v>
      </c>
      <c r="W7" s="90" t="s">
        <v>123</v>
      </c>
      <c r="X7" s="90" t="s">
        <v>123</v>
      </c>
      <c r="Y7" s="90" t="s">
        <v>124</v>
      </c>
      <c r="Z7" s="90" t="s">
        <v>124</v>
      </c>
      <c r="AA7" s="90" t="s">
        <v>125</v>
      </c>
      <c r="AB7" s="90" t="s">
        <v>125</v>
      </c>
      <c r="AC7" s="90" t="s">
        <v>126</v>
      </c>
      <c r="AD7" s="90" t="s">
        <v>126</v>
      </c>
      <c r="AE7" s="90" t="s">
        <v>127</v>
      </c>
      <c r="AF7" s="90" t="s">
        <v>115</v>
      </c>
      <c r="AG7" s="90" t="s">
        <v>115</v>
      </c>
      <c r="AH7" s="90" t="s">
        <v>115</v>
      </c>
      <c r="AI7" s="90" t="s">
        <v>115</v>
      </c>
      <c r="AJ7" s="90" t="s">
        <v>115</v>
      </c>
      <c r="AK7" s="90" t="s">
        <v>115</v>
      </c>
      <c r="AL7" s="90" t="s">
        <v>116</v>
      </c>
      <c r="AM7" s="90" t="s">
        <v>128</v>
      </c>
      <c r="AN7" s="90" t="s">
        <v>128</v>
      </c>
      <c r="AO7" s="90" t="s">
        <v>129</v>
      </c>
      <c r="AP7" s="90" t="s">
        <v>129</v>
      </c>
      <c r="AQ7" s="90" t="s">
        <v>130</v>
      </c>
      <c r="AR7" s="90" t="s">
        <v>131</v>
      </c>
      <c r="AS7" s="90" t="s">
        <v>131</v>
      </c>
      <c r="AT7" s="90" t="s">
        <v>127</v>
      </c>
      <c r="AU7" s="107" t="s">
        <v>63</v>
      </c>
      <c r="AV7" s="108" t="s">
        <v>13</v>
      </c>
      <c r="AW7" s="108" t="s">
        <v>99</v>
      </c>
      <c r="AX7" s="89" t="s">
        <v>152</v>
      </c>
      <c r="AY7" s="110" t="s">
        <v>15</v>
      </c>
      <c r="AZ7" s="109" t="s">
        <v>13</v>
      </c>
      <c r="BA7" s="109" t="s">
        <v>100</v>
      </c>
      <c r="BB7" s="90" t="s">
        <v>121</v>
      </c>
      <c r="BC7" s="90" t="s">
        <v>121</v>
      </c>
      <c r="BD7" s="90" t="s">
        <v>121</v>
      </c>
      <c r="BE7" s="90" t="s">
        <v>121</v>
      </c>
      <c r="BF7" s="90" t="s">
        <v>123</v>
      </c>
      <c r="BG7" s="90" t="s">
        <v>123</v>
      </c>
      <c r="BH7" s="90" t="s">
        <v>154</v>
      </c>
      <c r="BI7" s="90" t="s">
        <v>154</v>
      </c>
      <c r="BJ7" s="90" t="s">
        <v>116</v>
      </c>
      <c r="BK7" s="90" t="s">
        <v>116</v>
      </c>
      <c r="BL7" s="90" t="s">
        <v>116</v>
      </c>
      <c r="BM7" s="90" t="s">
        <v>129</v>
      </c>
      <c r="BN7" s="90" t="s">
        <v>131</v>
      </c>
      <c r="BO7" s="110" t="s">
        <v>63</v>
      </c>
      <c r="BP7" s="109" t="s">
        <v>13</v>
      </c>
      <c r="BQ7" s="109" t="s">
        <v>101</v>
      </c>
      <c r="BR7" s="90" t="s">
        <v>121</v>
      </c>
      <c r="BS7" s="90" t="s">
        <v>122</v>
      </c>
      <c r="BT7" s="90" t="s">
        <v>122</v>
      </c>
      <c r="BU7" s="90" t="s">
        <v>122</v>
      </c>
      <c r="BV7" s="90" t="s">
        <v>122</v>
      </c>
      <c r="BW7" s="90" t="s">
        <v>123</v>
      </c>
      <c r="BX7" s="90" t="s">
        <v>123</v>
      </c>
      <c r="BY7" s="90" t="s">
        <v>123</v>
      </c>
      <c r="BZ7" s="90" t="s">
        <v>123</v>
      </c>
      <c r="CA7" s="90" t="s">
        <v>123</v>
      </c>
      <c r="CB7" s="90" t="s">
        <v>123</v>
      </c>
      <c r="CC7" s="90" t="s">
        <v>123</v>
      </c>
      <c r="CD7" s="90" t="s">
        <v>123</v>
      </c>
      <c r="CE7" s="90" t="s">
        <v>123</v>
      </c>
      <c r="CF7" s="90" t="s">
        <v>124</v>
      </c>
      <c r="CG7" s="90" t="s">
        <v>124</v>
      </c>
      <c r="CH7" s="90" t="s">
        <v>124</v>
      </c>
      <c r="CI7" s="90" t="s">
        <v>125</v>
      </c>
      <c r="CJ7" s="90" t="s">
        <v>125</v>
      </c>
      <c r="CK7" s="90" t="s">
        <v>125</v>
      </c>
      <c r="CL7" s="90" t="s">
        <v>125</v>
      </c>
      <c r="CM7" s="90" t="s">
        <v>154</v>
      </c>
      <c r="CN7" s="90" t="s">
        <v>154</v>
      </c>
      <c r="CO7" s="90" t="s">
        <v>128</v>
      </c>
      <c r="CP7" s="90" t="s">
        <v>128</v>
      </c>
      <c r="CQ7" s="90" t="s">
        <v>128</v>
      </c>
      <c r="CR7" s="90" t="s">
        <v>128</v>
      </c>
      <c r="CS7" s="90" t="s">
        <v>129</v>
      </c>
      <c r="CT7" s="90" t="s">
        <v>129</v>
      </c>
      <c r="CU7" s="90" t="s">
        <v>129</v>
      </c>
      <c r="CV7" s="90" t="s">
        <v>129</v>
      </c>
      <c r="CW7" s="90" t="s">
        <v>129</v>
      </c>
      <c r="CX7" s="90" t="s">
        <v>129</v>
      </c>
      <c r="CY7" s="90" t="s">
        <v>129</v>
      </c>
      <c r="CZ7" s="90" t="s">
        <v>129</v>
      </c>
      <c r="DA7" s="90" t="s">
        <v>129</v>
      </c>
      <c r="DB7" s="90" t="s">
        <v>130</v>
      </c>
      <c r="DC7" s="90" t="s">
        <v>130</v>
      </c>
      <c r="DD7" s="90" t="s">
        <v>166</v>
      </c>
      <c r="DE7" s="90" t="s">
        <v>167</v>
      </c>
      <c r="DF7" s="90" t="s">
        <v>168</v>
      </c>
      <c r="DG7" s="90" t="s">
        <v>131</v>
      </c>
      <c r="DH7" s="90" t="s">
        <v>131</v>
      </c>
      <c r="DI7" s="90" t="s">
        <v>131</v>
      </c>
      <c r="DJ7" s="90" t="s">
        <v>121</v>
      </c>
      <c r="DK7" s="99" t="s">
        <v>63</v>
      </c>
      <c r="DL7" s="101" t="s">
        <v>13</v>
      </c>
      <c r="DM7" s="103" t="s">
        <v>106</v>
      </c>
      <c r="DN7" s="90" t="s">
        <v>124</v>
      </c>
      <c r="DO7" s="90" t="s">
        <v>129</v>
      </c>
      <c r="DP7" s="90" t="s">
        <v>124</v>
      </c>
      <c r="DQ7" s="90" t="s">
        <v>124</v>
      </c>
      <c r="DR7" s="90" t="s">
        <v>126</v>
      </c>
      <c r="DS7" s="90" t="s">
        <v>128</v>
      </c>
      <c r="DT7" s="90" t="s">
        <v>130</v>
      </c>
      <c r="DU7" s="90" t="s">
        <v>115</v>
      </c>
      <c r="DV7" s="90" t="s">
        <v>197</v>
      </c>
    </row>
    <row r="8" spans="1:126" s="8" customFormat="1" ht="22.5" customHeight="1" x14ac:dyDescent="0.2">
      <c r="A8" s="97"/>
      <c r="B8" s="98"/>
      <c r="C8" s="106"/>
      <c r="D8" s="84" t="s">
        <v>118</v>
      </c>
      <c r="E8" s="84" t="s">
        <v>118</v>
      </c>
      <c r="F8" s="85" t="s">
        <v>33</v>
      </c>
      <c r="G8" s="85" t="s">
        <v>29</v>
      </c>
      <c r="H8" s="85" t="s">
        <v>34</v>
      </c>
      <c r="I8" s="85" t="s">
        <v>119</v>
      </c>
      <c r="J8" s="85" t="s">
        <v>31</v>
      </c>
      <c r="K8" s="85" t="s">
        <v>120</v>
      </c>
      <c r="L8" s="85" t="s">
        <v>30</v>
      </c>
      <c r="M8" s="85" t="s">
        <v>36</v>
      </c>
      <c r="N8" s="73"/>
      <c r="O8" s="73"/>
      <c r="P8" s="102"/>
      <c r="Q8" s="91" t="s">
        <v>132</v>
      </c>
      <c r="R8" s="91" t="s">
        <v>133</v>
      </c>
      <c r="S8" s="91" t="s">
        <v>134</v>
      </c>
      <c r="T8" s="91" t="s">
        <v>135</v>
      </c>
      <c r="U8" s="91" t="s">
        <v>136</v>
      </c>
      <c r="V8" s="91" t="s">
        <v>137</v>
      </c>
      <c r="W8" s="91" t="s">
        <v>138</v>
      </c>
      <c r="X8" s="91" t="s">
        <v>139</v>
      </c>
      <c r="Y8" s="91" t="s">
        <v>140</v>
      </c>
      <c r="Z8" s="91" t="s">
        <v>141</v>
      </c>
      <c r="AA8" s="91" t="s">
        <v>142</v>
      </c>
      <c r="AB8" s="91" t="s">
        <v>143</v>
      </c>
      <c r="AC8" s="91" t="s">
        <v>144</v>
      </c>
      <c r="AD8" s="91" t="s">
        <v>145</v>
      </c>
      <c r="AE8" s="91" t="s">
        <v>30</v>
      </c>
      <c r="AF8" s="91" t="s">
        <v>146</v>
      </c>
      <c r="AG8" s="91" t="s">
        <v>147</v>
      </c>
      <c r="AH8" s="91" t="s">
        <v>27</v>
      </c>
      <c r="AI8" s="91" t="s">
        <v>148</v>
      </c>
      <c r="AJ8" s="91" t="s">
        <v>149</v>
      </c>
      <c r="AK8" s="91" t="s">
        <v>150</v>
      </c>
      <c r="AL8" s="91" t="s">
        <v>35</v>
      </c>
      <c r="AM8" s="90">
        <v>37.200000000000003</v>
      </c>
      <c r="AN8" s="90">
        <v>64</v>
      </c>
      <c r="AO8" s="90">
        <v>6.2</v>
      </c>
      <c r="AP8" s="90">
        <v>37</v>
      </c>
      <c r="AQ8" s="91" t="s">
        <v>151</v>
      </c>
      <c r="AR8" s="90">
        <v>1</v>
      </c>
      <c r="AS8" s="90">
        <v>3.1</v>
      </c>
      <c r="AT8" s="91" t="s">
        <v>32</v>
      </c>
      <c r="AU8" s="107"/>
      <c r="AV8" s="108"/>
      <c r="AW8" s="108"/>
      <c r="AX8" s="26" t="s">
        <v>153</v>
      </c>
      <c r="AY8" s="110"/>
      <c r="AZ8" s="109"/>
      <c r="BA8" s="109"/>
      <c r="BB8" s="25" t="s">
        <v>155</v>
      </c>
      <c r="BC8" s="25" t="s">
        <v>156</v>
      </c>
      <c r="BD8" s="25" t="s">
        <v>164</v>
      </c>
      <c r="BE8" s="25" t="s">
        <v>157</v>
      </c>
      <c r="BF8" s="25" t="s">
        <v>158</v>
      </c>
      <c r="BG8" s="25" t="s">
        <v>159</v>
      </c>
      <c r="BH8" s="25" t="s">
        <v>160</v>
      </c>
      <c r="BI8" s="25" t="s">
        <v>161</v>
      </c>
      <c r="BJ8" s="25" t="s">
        <v>162</v>
      </c>
      <c r="BK8" s="25" t="s">
        <v>163</v>
      </c>
      <c r="BL8" s="25" t="s">
        <v>165</v>
      </c>
      <c r="BM8" s="25" t="s">
        <v>146</v>
      </c>
      <c r="BN8" s="25" t="s">
        <v>28</v>
      </c>
      <c r="BO8" s="110"/>
      <c r="BP8" s="109"/>
      <c r="BQ8" s="109"/>
      <c r="BR8" s="25" t="s">
        <v>169</v>
      </c>
      <c r="BS8" s="91" t="s">
        <v>170</v>
      </c>
      <c r="BT8" s="91" t="s">
        <v>171</v>
      </c>
      <c r="BU8" s="91" t="s">
        <v>172</v>
      </c>
      <c r="BV8" s="91" t="s">
        <v>155</v>
      </c>
      <c r="BW8" s="91" t="s">
        <v>26</v>
      </c>
      <c r="BX8" s="91" t="s">
        <v>173</v>
      </c>
      <c r="BY8" s="91" t="s">
        <v>174</v>
      </c>
      <c r="BZ8" s="91" t="s">
        <v>175</v>
      </c>
      <c r="CA8" s="91" t="s">
        <v>176</v>
      </c>
      <c r="CB8" s="91" t="s">
        <v>177</v>
      </c>
      <c r="CC8" s="91" t="s">
        <v>148</v>
      </c>
      <c r="CD8" s="91" t="s">
        <v>178</v>
      </c>
      <c r="CE8" s="91" t="s">
        <v>179</v>
      </c>
      <c r="CF8" s="91" t="s">
        <v>180</v>
      </c>
      <c r="CG8" s="91" t="s">
        <v>181</v>
      </c>
      <c r="CH8" s="91" t="s">
        <v>182</v>
      </c>
      <c r="CI8" s="91" t="s">
        <v>25</v>
      </c>
      <c r="CJ8" s="91" t="s">
        <v>174</v>
      </c>
      <c r="CK8" s="91" t="s">
        <v>136</v>
      </c>
      <c r="CL8" s="91" t="s">
        <v>183</v>
      </c>
      <c r="CM8" s="91" t="s">
        <v>184</v>
      </c>
      <c r="CN8" s="91" t="s">
        <v>185</v>
      </c>
      <c r="CO8" s="91" t="s">
        <v>186</v>
      </c>
      <c r="CP8" s="91" t="s">
        <v>187</v>
      </c>
      <c r="CQ8" s="91" t="s">
        <v>188</v>
      </c>
      <c r="CR8" s="91" t="s">
        <v>164</v>
      </c>
      <c r="CS8" s="91" t="s">
        <v>36</v>
      </c>
      <c r="CT8" s="91" t="s">
        <v>30</v>
      </c>
      <c r="CU8" s="91" t="s">
        <v>28</v>
      </c>
      <c r="CV8" s="91" t="s">
        <v>189</v>
      </c>
      <c r="CW8" s="91" t="s">
        <v>190</v>
      </c>
      <c r="CX8" s="91" t="s">
        <v>191</v>
      </c>
      <c r="CY8" s="91" t="s">
        <v>25</v>
      </c>
      <c r="CZ8" s="91" t="s">
        <v>183</v>
      </c>
      <c r="DA8" s="91" t="s">
        <v>192</v>
      </c>
      <c r="DB8" s="91" t="s">
        <v>195</v>
      </c>
      <c r="DC8" s="91" t="s">
        <v>193</v>
      </c>
      <c r="DD8" s="91" t="s">
        <v>36</v>
      </c>
      <c r="DE8" s="91" t="s">
        <v>29</v>
      </c>
      <c r="DF8" s="91" t="s">
        <v>32</v>
      </c>
      <c r="DG8" s="91" t="s">
        <v>30</v>
      </c>
      <c r="DH8" s="91" t="s">
        <v>194</v>
      </c>
      <c r="DI8" s="91" t="s">
        <v>196</v>
      </c>
      <c r="DJ8" s="91" t="s">
        <v>170</v>
      </c>
      <c r="DK8" s="100"/>
      <c r="DL8" s="102"/>
      <c r="DM8" s="104"/>
      <c r="DN8" s="74" t="s">
        <v>198</v>
      </c>
      <c r="DO8" s="74" t="s">
        <v>37</v>
      </c>
      <c r="DP8" s="74" t="s">
        <v>199</v>
      </c>
      <c r="DQ8" s="74" t="s">
        <v>200</v>
      </c>
      <c r="DR8" s="74" t="s">
        <v>192</v>
      </c>
      <c r="DS8" s="74" t="s">
        <v>201</v>
      </c>
      <c r="DT8" s="74" t="s">
        <v>202</v>
      </c>
      <c r="DU8" s="74" t="s">
        <v>203</v>
      </c>
      <c r="DV8" s="74" t="s">
        <v>32</v>
      </c>
    </row>
    <row r="9" spans="1:126" s="1" customFormat="1" ht="12.75" customHeight="1" x14ac:dyDescent="0.2">
      <c r="A9" s="41" t="s">
        <v>12</v>
      </c>
      <c r="B9" s="50"/>
      <c r="C9" s="42">
        <v>0</v>
      </c>
      <c r="D9" s="12">
        <f t="shared" ref="D9" si="0">SUM(D10:D13)</f>
        <v>0</v>
      </c>
      <c r="E9" s="12">
        <f t="shared" ref="E9:M9" si="1">SUM(E10:E13)</f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62" t="s">
        <v>12</v>
      </c>
      <c r="O9" s="63"/>
      <c r="P9" s="42">
        <f>SUM(P10:P11)</f>
        <v>0</v>
      </c>
      <c r="Q9" s="12">
        <f t="shared" ref="Q9:Q10" si="2">SUM(Q10:Q12)</f>
        <v>0</v>
      </c>
      <c r="R9" s="12">
        <f t="shared" ref="R9:AT9" si="3">SUM(R10:R12)</f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 t="shared" si="3"/>
        <v>0</v>
      </c>
      <c r="AB9" s="12">
        <f t="shared" si="3"/>
        <v>0</v>
      </c>
      <c r="AC9" s="12">
        <f t="shared" si="3"/>
        <v>0</v>
      </c>
      <c r="AD9" s="12">
        <f t="shared" si="3"/>
        <v>0</v>
      </c>
      <c r="AE9" s="12">
        <f t="shared" si="3"/>
        <v>0</v>
      </c>
      <c r="AF9" s="12">
        <f t="shared" si="3"/>
        <v>0</v>
      </c>
      <c r="AG9" s="12">
        <f t="shared" si="3"/>
        <v>0</v>
      </c>
      <c r="AH9" s="12">
        <f t="shared" si="3"/>
        <v>0</v>
      </c>
      <c r="AI9" s="12">
        <f t="shared" si="3"/>
        <v>0</v>
      </c>
      <c r="AJ9" s="12">
        <f t="shared" si="3"/>
        <v>0</v>
      </c>
      <c r="AK9" s="12">
        <f t="shared" si="3"/>
        <v>0</v>
      </c>
      <c r="AL9" s="12">
        <f t="shared" si="3"/>
        <v>0</v>
      </c>
      <c r="AM9" s="12">
        <f t="shared" si="3"/>
        <v>0</v>
      </c>
      <c r="AN9" s="12">
        <f t="shared" si="3"/>
        <v>0</v>
      </c>
      <c r="AO9" s="12">
        <f t="shared" si="3"/>
        <v>0</v>
      </c>
      <c r="AP9" s="12">
        <f t="shared" si="3"/>
        <v>0</v>
      </c>
      <c r="AQ9" s="12">
        <f t="shared" si="3"/>
        <v>0</v>
      </c>
      <c r="AR9" s="12">
        <f t="shared" si="3"/>
        <v>0</v>
      </c>
      <c r="AS9" s="12">
        <f t="shared" si="3"/>
        <v>0</v>
      </c>
      <c r="AT9" s="12">
        <f t="shared" si="3"/>
        <v>0</v>
      </c>
      <c r="AU9" s="62" t="s">
        <v>12</v>
      </c>
      <c r="AV9" s="63"/>
      <c r="AW9" s="42">
        <f>SUM(AW10:AW13)</f>
        <v>0</v>
      </c>
      <c r="AX9" s="12">
        <f>SUM(AX10:AX12)</f>
        <v>0</v>
      </c>
      <c r="AY9" s="62" t="s">
        <v>12</v>
      </c>
      <c r="AZ9" s="63"/>
      <c r="BA9" s="42">
        <f>SUM(BA10:BA13)</f>
        <v>0</v>
      </c>
      <c r="BB9" s="12">
        <f>SUM(BB10:BB12)</f>
        <v>0</v>
      </c>
      <c r="BC9" s="12">
        <f t="shared" ref="BC9:BM9" si="4">SUM(BC10:BC12)</f>
        <v>0</v>
      </c>
      <c r="BD9" s="12">
        <f t="shared" si="4"/>
        <v>0</v>
      </c>
      <c r="BE9" s="12">
        <f t="shared" si="4"/>
        <v>0</v>
      </c>
      <c r="BF9" s="12">
        <f t="shared" si="4"/>
        <v>0</v>
      </c>
      <c r="BG9" s="12">
        <f t="shared" si="4"/>
        <v>0</v>
      </c>
      <c r="BH9" s="12">
        <f t="shared" si="4"/>
        <v>0</v>
      </c>
      <c r="BI9" s="12">
        <f t="shared" si="4"/>
        <v>0</v>
      </c>
      <c r="BJ9" s="12">
        <f t="shared" si="4"/>
        <v>0</v>
      </c>
      <c r="BK9" s="12">
        <f t="shared" si="4"/>
        <v>0</v>
      </c>
      <c r="BL9" s="12">
        <f t="shared" si="4"/>
        <v>0</v>
      </c>
      <c r="BM9" s="12">
        <f t="shared" si="4"/>
        <v>0</v>
      </c>
      <c r="BN9" s="12">
        <v>11</v>
      </c>
      <c r="BO9" s="62" t="s">
        <v>12</v>
      </c>
      <c r="BP9" s="63"/>
      <c r="BQ9" s="42">
        <f>SUM(BQ10:BQ11)</f>
        <v>0</v>
      </c>
      <c r="BR9" s="12">
        <f>SUM(BR10:BR12)</f>
        <v>0</v>
      </c>
      <c r="BS9" s="12">
        <f t="shared" ref="BS9:DJ9" si="5">SUM(BS10:BS12)</f>
        <v>0</v>
      </c>
      <c r="BT9" s="12">
        <f t="shared" si="5"/>
        <v>0</v>
      </c>
      <c r="BU9" s="12">
        <f t="shared" si="5"/>
        <v>0</v>
      </c>
      <c r="BV9" s="12">
        <f t="shared" si="5"/>
        <v>0</v>
      </c>
      <c r="BW9" s="12">
        <f t="shared" si="5"/>
        <v>0</v>
      </c>
      <c r="BX9" s="12">
        <f t="shared" si="5"/>
        <v>0</v>
      </c>
      <c r="BY9" s="12">
        <f t="shared" si="5"/>
        <v>0</v>
      </c>
      <c r="BZ9" s="12">
        <f t="shared" si="5"/>
        <v>0</v>
      </c>
      <c r="CA9" s="12">
        <f t="shared" si="5"/>
        <v>0</v>
      </c>
      <c r="CB9" s="12">
        <f t="shared" si="5"/>
        <v>0</v>
      </c>
      <c r="CC9" s="12">
        <f t="shared" si="5"/>
        <v>0</v>
      </c>
      <c r="CD9" s="12">
        <f t="shared" si="5"/>
        <v>0</v>
      </c>
      <c r="CE9" s="12">
        <f t="shared" si="5"/>
        <v>0</v>
      </c>
      <c r="CF9" s="12">
        <f t="shared" si="5"/>
        <v>0</v>
      </c>
      <c r="CG9" s="12">
        <f t="shared" si="5"/>
        <v>0</v>
      </c>
      <c r="CH9" s="12">
        <f t="shared" si="5"/>
        <v>0</v>
      </c>
      <c r="CI9" s="12">
        <f t="shared" si="5"/>
        <v>0</v>
      </c>
      <c r="CJ9" s="12">
        <f t="shared" si="5"/>
        <v>0</v>
      </c>
      <c r="CK9" s="12">
        <f t="shared" si="5"/>
        <v>0</v>
      </c>
      <c r="CL9" s="12">
        <f t="shared" si="5"/>
        <v>0</v>
      </c>
      <c r="CM9" s="12">
        <f t="shared" si="5"/>
        <v>0</v>
      </c>
      <c r="CN9" s="12">
        <f t="shared" si="5"/>
        <v>0</v>
      </c>
      <c r="CO9" s="12">
        <f t="shared" si="5"/>
        <v>0</v>
      </c>
      <c r="CP9" s="12">
        <f t="shared" si="5"/>
        <v>0</v>
      </c>
      <c r="CQ9" s="12">
        <f t="shared" si="5"/>
        <v>0</v>
      </c>
      <c r="CR9" s="12">
        <f t="shared" si="5"/>
        <v>0</v>
      </c>
      <c r="CS9" s="12">
        <f t="shared" si="5"/>
        <v>0</v>
      </c>
      <c r="CT9" s="12">
        <f t="shared" si="5"/>
        <v>0</v>
      </c>
      <c r="CU9" s="12">
        <f t="shared" si="5"/>
        <v>0</v>
      </c>
      <c r="CV9" s="12">
        <f t="shared" si="5"/>
        <v>0</v>
      </c>
      <c r="CW9" s="12">
        <f t="shared" si="5"/>
        <v>0</v>
      </c>
      <c r="CX9" s="12">
        <f t="shared" si="5"/>
        <v>0</v>
      </c>
      <c r="CY9" s="12">
        <f t="shared" si="5"/>
        <v>0</v>
      </c>
      <c r="CZ9" s="12">
        <f t="shared" si="5"/>
        <v>0</v>
      </c>
      <c r="DA9" s="12">
        <f t="shared" si="5"/>
        <v>0</v>
      </c>
      <c r="DB9" s="12">
        <f t="shared" si="5"/>
        <v>0</v>
      </c>
      <c r="DC9" s="12">
        <f t="shared" si="5"/>
        <v>0</v>
      </c>
      <c r="DD9" s="12">
        <f t="shared" si="5"/>
        <v>0</v>
      </c>
      <c r="DE9" s="12">
        <f t="shared" si="5"/>
        <v>0</v>
      </c>
      <c r="DF9" s="12">
        <f t="shared" si="5"/>
        <v>0</v>
      </c>
      <c r="DG9" s="12">
        <f t="shared" si="5"/>
        <v>0</v>
      </c>
      <c r="DH9" s="12">
        <f t="shared" si="5"/>
        <v>0</v>
      </c>
      <c r="DI9" s="12">
        <f t="shared" si="5"/>
        <v>0</v>
      </c>
      <c r="DJ9" s="12">
        <f t="shared" si="5"/>
        <v>0</v>
      </c>
      <c r="DK9" s="62" t="s">
        <v>12</v>
      </c>
      <c r="DL9" s="63"/>
      <c r="DM9" s="42">
        <f>SUM(DM10:DM13)</f>
        <v>0</v>
      </c>
      <c r="DN9" s="12">
        <f>SUM(DN10:DN12)</f>
        <v>0</v>
      </c>
      <c r="DO9" s="12">
        <f t="shared" ref="DO9:DV9" si="6">SUM(DO10:DO12)</f>
        <v>0</v>
      </c>
      <c r="DP9" s="12">
        <f t="shared" si="6"/>
        <v>0</v>
      </c>
      <c r="DQ9" s="12">
        <f t="shared" si="6"/>
        <v>0</v>
      </c>
      <c r="DR9" s="12">
        <f t="shared" si="6"/>
        <v>0</v>
      </c>
      <c r="DS9" s="12">
        <f t="shared" si="6"/>
        <v>0</v>
      </c>
      <c r="DT9" s="12">
        <f t="shared" si="6"/>
        <v>0</v>
      </c>
      <c r="DU9" s="12">
        <f t="shared" si="6"/>
        <v>0</v>
      </c>
      <c r="DV9" s="12">
        <f t="shared" si="6"/>
        <v>0</v>
      </c>
    </row>
    <row r="10" spans="1:126" s="1" customFormat="1" ht="12.75" customHeight="1" x14ac:dyDescent="0.2">
      <c r="A10" s="40" t="s">
        <v>20</v>
      </c>
      <c r="B10" s="50" t="s">
        <v>56</v>
      </c>
      <c r="C10" s="39">
        <v>0</v>
      </c>
      <c r="D10" s="10">
        <f>$C$10*12*D38</f>
        <v>0</v>
      </c>
      <c r="E10" s="10">
        <f t="shared" ref="E10:M10" si="7">$C$10*12*E38</f>
        <v>0</v>
      </c>
      <c r="F10" s="10">
        <f t="shared" si="7"/>
        <v>0</v>
      </c>
      <c r="G10" s="10">
        <f t="shared" si="7"/>
        <v>0</v>
      </c>
      <c r="H10" s="10">
        <f t="shared" si="7"/>
        <v>0</v>
      </c>
      <c r="I10" s="10">
        <f t="shared" si="7"/>
        <v>0</v>
      </c>
      <c r="J10" s="10">
        <f t="shared" si="7"/>
        <v>0</v>
      </c>
      <c r="K10" s="10">
        <f t="shared" si="7"/>
        <v>0</v>
      </c>
      <c r="L10" s="10">
        <f t="shared" si="7"/>
        <v>0</v>
      </c>
      <c r="M10" s="10">
        <f t="shared" si="7"/>
        <v>0</v>
      </c>
      <c r="N10" s="64" t="s">
        <v>20</v>
      </c>
      <c r="O10" s="39" t="s">
        <v>64</v>
      </c>
      <c r="P10" s="39">
        <v>0</v>
      </c>
      <c r="Q10" s="12">
        <f t="shared" si="2"/>
        <v>0</v>
      </c>
      <c r="R10" s="12">
        <f t="shared" ref="R10:AT10" si="8">SUM(R11:R13)</f>
        <v>0</v>
      </c>
      <c r="S10" s="12">
        <f t="shared" si="8"/>
        <v>0</v>
      </c>
      <c r="T10" s="12">
        <f t="shared" si="8"/>
        <v>0</v>
      </c>
      <c r="U10" s="12">
        <f t="shared" si="8"/>
        <v>0</v>
      </c>
      <c r="V10" s="12">
        <f t="shared" si="8"/>
        <v>0</v>
      </c>
      <c r="W10" s="12">
        <f t="shared" si="8"/>
        <v>0</v>
      </c>
      <c r="X10" s="12">
        <f t="shared" si="8"/>
        <v>0</v>
      </c>
      <c r="Y10" s="12">
        <f t="shared" si="8"/>
        <v>0</v>
      </c>
      <c r="Z10" s="12">
        <f t="shared" si="8"/>
        <v>0</v>
      </c>
      <c r="AA10" s="12">
        <f t="shared" si="8"/>
        <v>0</v>
      </c>
      <c r="AB10" s="12">
        <f t="shared" si="8"/>
        <v>0</v>
      </c>
      <c r="AC10" s="12">
        <f t="shared" si="8"/>
        <v>0</v>
      </c>
      <c r="AD10" s="12">
        <f t="shared" si="8"/>
        <v>0</v>
      </c>
      <c r="AE10" s="12">
        <f t="shared" si="8"/>
        <v>0</v>
      </c>
      <c r="AF10" s="12">
        <f t="shared" si="8"/>
        <v>0</v>
      </c>
      <c r="AG10" s="12">
        <f t="shared" si="8"/>
        <v>0</v>
      </c>
      <c r="AH10" s="12">
        <f t="shared" si="8"/>
        <v>0</v>
      </c>
      <c r="AI10" s="12">
        <f t="shared" si="8"/>
        <v>0</v>
      </c>
      <c r="AJ10" s="12">
        <f t="shared" si="8"/>
        <v>0</v>
      </c>
      <c r="AK10" s="12">
        <f t="shared" si="8"/>
        <v>0</v>
      </c>
      <c r="AL10" s="12">
        <f t="shared" si="8"/>
        <v>0</v>
      </c>
      <c r="AM10" s="12">
        <f t="shared" si="8"/>
        <v>0</v>
      </c>
      <c r="AN10" s="12">
        <f t="shared" si="8"/>
        <v>0</v>
      </c>
      <c r="AO10" s="12">
        <f t="shared" si="8"/>
        <v>0</v>
      </c>
      <c r="AP10" s="12">
        <f t="shared" si="8"/>
        <v>0</v>
      </c>
      <c r="AQ10" s="12">
        <f t="shared" si="8"/>
        <v>0</v>
      </c>
      <c r="AR10" s="12">
        <f t="shared" si="8"/>
        <v>0</v>
      </c>
      <c r="AS10" s="12">
        <f t="shared" si="8"/>
        <v>0</v>
      </c>
      <c r="AT10" s="12">
        <f t="shared" si="8"/>
        <v>0</v>
      </c>
      <c r="AU10" s="64" t="s">
        <v>20</v>
      </c>
      <c r="AV10" s="39" t="s">
        <v>76</v>
      </c>
      <c r="AW10" s="39">
        <v>0</v>
      </c>
      <c r="AX10" s="12">
        <f>SUM(AX11:AX13)</f>
        <v>0</v>
      </c>
      <c r="AY10" s="65" t="s">
        <v>20</v>
      </c>
      <c r="AZ10" s="39" t="s">
        <v>56</v>
      </c>
      <c r="BA10" s="39">
        <v>0</v>
      </c>
      <c r="BB10" s="12">
        <f>SUM(BB11:BB13)</f>
        <v>0</v>
      </c>
      <c r="BC10" s="12">
        <f t="shared" ref="BC10:BN10" si="9">SUM(BC11:BC13)</f>
        <v>0</v>
      </c>
      <c r="BD10" s="12">
        <f t="shared" si="9"/>
        <v>0</v>
      </c>
      <c r="BE10" s="12">
        <f t="shared" si="9"/>
        <v>0</v>
      </c>
      <c r="BF10" s="12">
        <f t="shared" si="9"/>
        <v>0</v>
      </c>
      <c r="BG10" s="12">
        <f t="shared" si="9"/>
        <v>0</v>
      </c>
      <c r="BH10" s="12">
        <f t="shared" si="9"/>
        <v>0</v>
      </c>
      <c r="BI10" s="12">
        <f t="shared" si="9"/>
        <v>0</v>
      </c>
      <c r="BJ10" s="12">
        <f t="shared" si="9"/>
        <v>0</v>
      </c>
      <c r="BK10" s="12">
        <f t="shared" si="9"/>
        <v>0</v>
      </c>
      <c r="BL10" s="12">
        <f t="shared" si="9"/>
        <v>0</v>
      </c>
      <c r="BM10" s="12">
        <f t="shared" si="9"/>
        <v>0</v>
      </c>
      <c r="BN10" s="12">
        <f t="shared" si="9"/>
        <v>0</v>
      </c>
      <c r="BO10" s="64" t="s">
        <v>20</v>
      </c>
      <c r="BP10" s="39" t="s">
        <v>64</v>
      </c>
      <c r="BQ10" s="39">
        <v>0</v>
      </c>
      <c r="BR10" s="12">
        <f>SUM(BR11:BR13)</f>
        <v>0</v>
      </c>
      <c r="BS10" s="12">
        <f t="shared" ref="BS10:DJ10" si="10">SUM(BS11:BS13)</f>
        <v>0</v>
      </c>
      <c r="BT10" s="12">
        <f t="shared" si="10"/>
        <v>0</v>
      </c>
      <c r="BU10" s="12">
        <f t="shared" si="10"/>
        <v>0</v>
      </c>
      <c r="BV10" s="12">
        <f t="shared" si="10"/>
        <v>0</v>
      </c>
      <c r="BW10" s="12">
        <f t="shared" si="10"/>
        <v>0</v>
      </c>
      <c r="BX10" s="12">
        <f t="shared" si="10"/>
        <v>0</v>
      </c>
      <c r="BY10" s="12">
        <f t="shared" si="10"/>
        <v>0</v>
      </c>
      <c r="BZ10" s="12">
        <f t="shared" si="10"/>
        <v>0</v>
      </c>
      <c r="CA10" s="12">
        <f t="shared" si="10"/>
        <v>0</v>
      </c>
      <c r="CB10" s="12">
        <f t="shared" si="10"/>
        <v>0</v>
      </c>
      <c r="CC10" s="12">
        <f t="shared" si="10"/>
        <v>0</v>
      </c>
      <c r="CD10" s="12">
        <f t="shared" si="10"/>
        <v>0</v>
      </c>
      <c r="CE10" s="12">
        <f t="shared" si="10"/>
        <v>0</v>
      </c>
      <c r="CF10" s="12">
        <f t="shared" si="10"/>
        <v>0</v>
      </c>
      <c r="CG10" s="12">
        <f t="shared" si="10"/>
        <v>0</v>
      </c>
      <c r="CH10" s="12">
        <f t="shared" si="10"/>
        <v>0</v>
      </c>
      <c r="CI10" s="12">
        <f t="shared" si="10"/>
        <v>0</v>
      </c>
      <c r="CJ10" s="12">
        <f t="shared" si="10"/>
        <v>0</v>
      </c>
      <c r="CK10" s="12">
        <f t="shared" si="10"/>
        <v>0</v>
      </c>
      <c r="CL10" s="12">
        <f t="shared" si="10"/>
        <v>0</v>
      </c>
      <c r="CM10" s="12">
        <f t="shared" si="10"/>
        <v>0</v>
      </c>
      <c r="CN10" s="12">
        <f t="shared" si="10"/>
        <v>0</v>
      </c>
      <c r="CO10" s="12">
        <f t="shared" si="10"/>
        <v>0</v>
      </c>
      <c r="CP10" s="12">
        <f t="shared" si="10"/>
        <v>0</v>
      </c>
      <c r="CQ10" s="12">
        <f t="shared" si="10"/>
        <v>0</v>
      </c>
      <c r="CR10" s="12">
        <f t="shared" si="10"/>
        <v>0</v>
      </c>
      <c r="CS10" s="12">
        <f t="shared" si="10"/>
        <v>0</v>
      </c>
      <c r="CT10" s="12">
        <f t="shared" si="10"/>
        <v>0</v>
      </c>
      <c r="CU10" s="12">
        <f t="shared" si="10"/>
        <v>0</v>
      </c>
      <c r="CV10" s="12">
        <f t="shared" si="10"/>
        <v>0</v>
      </c>
      <c r="CW10" s="12">
        <f t="shared" si="10"/>
        <v>0</v>
      </c>
      <c r="CX10" s="12">
        <f t="shared" si="10"/>
        <v>0</v>
      </c>
      <c r="CY10" s="12">
        <f t="shared" si="10"/>
        <v>0</v>
      </c>
      <c r="CZ10" s="12">
        <f t="shared" si="10"/>
        <v>0</v>
      </c>
      <c r="DA10" s="12">
        <f t="shared" si="10"/>
        <v>0</v>
      </c>
      <c r="DB10" s="12">
        <f t="shared" si="10"/>
        <v>0</v>
      </c>
      <c r="DC10" s="12">
        <f t="shared" si="10"/>
        <v>0</v>
      </c>
      <c r="DD10" s="12">
        <f t="shared" si="10"/>
        <v>0</v>
      </c>
      <c r="DE10" s="12">
        <f t="shared" si="10"/>
        <v>0</v>
      </c>
      <c r="DF10" s="12">
        <f t="shared" si="10"/>
        <v>0</v>
      </c>
      <c r="DG10" s="12">
        <f t="shared" si="10"/>
        <v>0</v>
      </c>
      <c r="DH10" s="12">
        <f t="shared" si="10"/>
        <v>0</v>
      </c>
      <c r="DI10" s="12">
        <f t="shared" si="10"/>
        <v>0</v>
      </c>
      <c r="DJ10" s="12">
        <f t="shared" si="10"/>
        <v>0</v>
      </c>
      <c r="DK10" s="64" t="s">
        <v>20</v>
      </c>
      <c r="DL10" s="39" t="s">
        <v>76</v>
      </c>
      <c r="DM10" s="39">
        <v>0</v>
      </c>
      <c r="DN10" s="12">
        <f>SUM(DN11:DN13)</f>
        <v>0</v>
      </c>
      <c r="DO10" s="12">
        <f t="shared" ref="DO10:DV10" si="11">SUM(DO11:DO13)</f>
        <v>0</v>
      </c>
      <c r="DP10" s="12">
        <f t="shared" si="11"/>
        <v>0</v>
      </c>
      <c r="DQ10" s="12">
        <f t="shared" si="11"/>
        <v>0</v>
      </c>
      <c r="DR10" s="12">
        <f t="shared" si="11"/>
        <v>0</v>
      </c>
      <c r="DS10" s="12">
        <f t="shared" si="11"/>
        <v>0</v>
      </c>
      <c r="DT10" s="12">
        <f t="shared" si="11"/>
        <v>0</v>
      </c>
      <c r="DU10" s="12">
        <f t="shared" si="11"/>
        <v>0</v>
      </c>
      <c r="DV10" s="12">
        <f t="shared" si="11"/>
        <v>0</v>
      </c>
    </row>
    <row r="11" spans="1:126" s="1" customFormat="1" ht="27.75" customHeight="1" x14ac:dyDescent="0.2">
      <c r="A11" s="40" t="s">
        <v>38</v>
      </c>
      <c r="B11" s="50" t="s">
        <v>57</v>
      </c>
      <c r="C11" s="39">
        <v>0</v>
      </c>
      <c r="D11" s="10">
        <f>$C$11*12*D38</f>
        <v>0</v>
      </c>
      <c r="E11" s="10">
        <f t="shared" ref="E11:M11" si="12">$C$11*12*E38</f>
        <v>0</v>
      </c>
      <c r="F11" s="10">
        <f t="shared" si="12"/>
        <v>0</v>
      </c>
      <c r="G11" s="10">
        <f t="shared" si="12"/>
        <v>0</v>
      </c>
      <c r="H11" s="10">
        <f t="shared" si="12"/>
        <v>0</v>
      </c>
      <c r="I11" s="10">
        <f t="shared" si="12"/>
        <v>0</v>
      </c>
      <c r="J11" s="10">
        <f t="shared" si="12"/>
        <v>0</v>
      </c>
      <c r="K11" s="10">
        <f t="shared" si="12"/>
        <v>0</v>
      </c>
      <c r="L11" s="10">
        <f t="shared" si="12"/>
        <v>0</v>
      </c>
      <c r="M11" s="10">
        <f t="shared" si="12"/>
        <v>0</v>
      </c>
      <c r="N11" s="65" t="s">
        <v>38</v>
      </c>
      <c r="O11" s="39" t="s">
        <v>65</v>
      </c>
      <c r="P11" s="39">
        <v>0</v>
      </c>
      <c r="Q11" s="10">
        <f>$P$11*12*Q38</f>
        <v>0</v>
      </c>
      <c r="R11" s="10">
        <f t="shared" ref="R11:AT11" si="13">$P$11*12*R38</f>
        <v>0</v>
      </c>
      <c r="S11" s="10">
        <f t="shared" si="13"/>
        <v>0</v>
      </c>
      <c r="T11" s="10">
        <f t="shared" si="13"/>
        <v>0</v>
      </c>
      <c r="U11" s="10">
        <f t="shared" si="13"/>
        <v>0</v>
      </c>
      <c r="V11" s="10">
        <f t="shared" si="13"/>
        <v>0</v>
      </c>
      <c r="W11" s="10">
        <f t="shared" si="13"/>
        <v>0</v>
      </c>
      <c r="X11" s="10">
        <f t="shared" si="13"/>
        <v>0</v>
      </c>
      <c r="Y11" s="10">
        <f t="shared" si="13"/>
        <v>0</v>
      </c>
      <c r="Z11" s="10">
        <f t="shared" si="13"/>
        <v>0</v>
      </c>
      <c r="AA11" s="10">
        <f t="shared" si="13"/>
        <v>0</v>
      </c>
      <c r="AB11" s="10">
        <f t="shared" si="13"/>
        <v>0</v>
      </c>
      <c r="AC11" s="10">
        <f t="shared" si="13"/>
        <v>0</v>
      </c>
      <c r="AD11" s="10">
        <f t="shared" si="13"/>
        <v>0</v>
      </c>
      <c r="AE11" s="10">
        <f t="shared" si="13"/>
        <v>0</v>
      </c>
      <c r="AF11" s="10">
        <f t="shared" si="13"/>
        <v>0</v>
      </c>
      <c r="AG11" s="10">
        <f t="shared" si="13"/>
        <v>0</v>
      </c>
      <c r="AH11" s="10">
        <f t="shared" si="13"/>
        <v>0</v>
      </c>
      <c r="AI11" s="10">
        <f t="shared" si="13"/>
        <v>0</v>
      </c>
      <c r="AJ11" s="10">
        <f t="shared" si="13"/>
        <v>0</v>
      </c>
      <c r="AK11" s="10">
        <f t="shared" si="13"/>
        <v>0</v>
      </c>
      <c r="AL11" s="10">
        <f t="shared" si="13"/>
        <v>0</v>
      </c>
      <c r="AM11" s="10">
        <f t="shared" si="13"/>
        <v>0</v>
      </c>
      <c r="AN11" s="10">
        <f t="shared" si="13"/>
        <v>0</v>
      </c>
      <c r="AO11" s="10">
        <f t="shared" si="13"/>
        <v>0</v>
      </c>
      <c r="AP11" s="10">
        <f t="shared" si="13"/>
        <v>0</v>
      </c>
      <c r="AQ11" s="10">
        <f t="shared" si="13"/>
        <v>0</v>
      </c>
      <c r="AR11" s="10">
        <f t="shared" si="13"/>
        <v>0</v>
      </c>
      <c r="AS11" s="10">
        <f t="shared" si="13"/>
        <v>0</v>
      </c>
      <c r="AT11" s="10">
        <f t="shared" si="13"/>
        <v>0</v>
      </c>
      <c r="AU11" s="65" t="s">
        <v>38</v>
      </c>
      <c r="AV11" s="39" t="s">
        <v>76</v>
      </c>
      <c r="AW11" s="39">
        <v>0</v>
      </c>
      <c r="AX11" s="10">
        <f>$P$11*12*AX38</f>
        <v>0</v>
      </c>
      <c r="AY11" s="65" t="s">
        <v>38</v>
      </c>
      <c r="AZ11" s="39" t="s">
        <v>57</v>
      </c>
      <c r="BA11" s="39">
        <v>0</v>
      </c>
      <c r="BB11" s="10">
        <f>$P$11*12*BB38</f>
        <v>0</v>
      </c>
      <c r="BC11" s="10">
        <f t="shared" ref="BC11:BN11" si="14">$P$11*12*BC38</f>
        <v>0</v>
      </c>
      <c r="BD11" s="10">
        <f t="shared" si="14"/>
        <v>0</v>
      </c>
      <c r="BE11" s="10">
        <f t="shared" si="14"/>
        <v>0</v>
      </c>
      <c r="BF11" s="10">
        <f t="shared" si="14"/>
        <v>0</v>
      </c>
      <c r="BG11" s="10">
        <f t="shared" si="14"/>
        <v>0</v>
      </c>
      <c r="BH11" s="10">
        <f t="shared" si="14"/>
        <v>0</v>
      </c>
      <c r="BI11" s="10">
        <f t="shared" si="14"/>
        <v>0</v>
      </c>
      <c r="BJ11" s="10">
        <f t="shared" si="14"/>
        <v>0</v>
      </c>
      <c r="BK11" s="10">
        <f t="shared" si="14"/>
        <v>0</v>
      </c>
      <c r="BL11" s="10">
        <f t="shared" si="14"/>
        <v>0</v>
      </c>
      <c r="BM11" s="10">
        <f t="shared" si="14"/>
        <v>0</v>
      </c>
      <c r="BN11" s="10">
        <f t="shared" si="14"/>
        <v>0</v>
      </c>
      <c r="BO11" s="65" t="s">
        <v>38</v>
      </c>
      <c r="BP11" s="39" t="s">
        <v>65</v>
      </c>
      <c r="BQ11" s="39">
        <v>0</v>
      </c>
      <c r="BR11" s="10">
        <f>$P$11*12*BR38</f>
        <v>0</v>
      </c>
      <c r="BS11" s="10">
        <f t="shared" ref="BS11:DJ11" si="15">$P$11*12*BS38</f>
        <v>0</v>
      </c>
      <c r="BT11" s="10">
        <f t="shared" si="15"/>
        <v>0</v>
      </c>
      <c r="BU11" s="10">
        <f t="shared" si="15"/>
        <v>0</v>
      </c>
      <c r="BV11" s="10">
        <f t="shared" si="15"/>
        <v>0</v>
      </c>
      <c r="BW11" s="10">
        <f t="shared" si="15"/>
        <v>0</v>
      </c>
      <c r="BX11" s="10">
        <f t="shared" si="15"/>
        <v>0</v>
      </c>
      <c r="BY11" s="10">
        <f t="shared" si="15"/>
        <v>0</v>
      </c>
      <c r="BZ11" s="10">
        <f t="shared" si="15"/>
        <v>0</v>
      </c>
      <c r="CA11" s="10">
        <f t="shared" si="15"/>
        <v>0</v>
      </c>
      <c r="CB11" s="10">
        <f t="shared" si="15"/>
        <v>0</v>
      </c>
      <c r="CC11" s="10">
        <f t="shared" si="15"/>
        <v>0</v>
      </c>
      <c r="CD11" s="10">
        <f t="shared" si="15"/>
        <v>0</v>
      </c>
      <c r="CE11" s="10">
        <f t="shared" si="15"/>
        <v>0</v>
      </c>
      <c r="CF11" s="10">
        <f t="shared" si="15"/>
        <v>0</v>
      </c>
      <c r="CG11" s="10">
        <f t="shared" si="15"/>
        <v>0</v>
      </c>
      <c r="CH11" s="10">
        <f t="shared" si="15"/>
        <v>0</v>
      </c>
      <c r="CI11" s="10">
        <f t="shared" si="15"/>
        <v>0</v>
      </c>
      <c r="CJ11" s="10">
        <f t="shared" si="15"/>
        <v>0</v>
      </c>
      <c r="CK11" s="10">
        <f t="shared" si="15"/>
        <v>0</v>
      </c>
      <c r="CL11" s="10">
        <f t="shared" si="15"/>
        <v>0</v>
      </c>
      <c r="CM11" s="10">
        <f t="shared" si="15"/>
        <v>0</v>
      </c>
      <c r="CN11" s="10">
        <f t="shared" si="15"/>
        <v>0</v>
      </c>
      <c r="CO11" s="10">
        <f t="shared" si="15"/>
        <v>0</v>
      </c>
      <c r="CP11" s="10">
        <f t="shared" si="15"/>
        <v>0</v>
      </c>
      <c r="CQ11" s="10">
        <f t="shared" si="15"/>
        <v>0</v>
      </c>
      <c r="CR11" s="10">
        <f t="shared" si="15"/>
        <v>0</v>
      </c>
      <c r="CS11" s="10">
        <f t="shared" si="15"/>
        <v>0</v>
      </c>
      <c r="CT11" s="10">
        <f t="shared" si="15"/>
        <v>0</v>
      </c>
      <c r="CU11" s="10">
        <f t="shared" si="15"/>
        <v>0</v>
      </c>
      <c r="CV11" s="10">
        <f t="shared" si="15"/>
        <v>0</v>
      </c>
      <c r="CW11" s="10">
        <f t="shared" si="15"/>
        <v>0</v>
      </c>
      <c r="CX11" s="10">
        <f t="shared" si="15"/>
        <v>0</v>
      </c>
      <c r="CY11" s="10">
        <f t="shared" si="15"/>
        <v>0</v>
      </c>
      <c r="CZ11" s="10">
        <f t="shared" si="15"/>
        <v>0</v>
      </c>
      <c r="DA11" s="10">
        <f t="shared" si="15"/>
        <v>0</v>
      </c>
      <c r="DB11" s="10">
        <f t="shared" si="15"/>
        <v>0</v>
      </c>
      <c r="DC11" s="10">
        <f t="shared" si="15"/>
        <v>0</v>
      </c>
      <c r="DD11" s="10">
        <f t="shared" si="15"/>
        <v>0</v>
      </c>
      <c r="DE11" s="10">
        <f t="shared" si="15"/>
        <v>0</v>
      </c>
      <c r="DF11" s="10">
        <f t="shared" si="15"/>
        <v>0</v>
      </c>
      <c r="DG11" s="10">
        <f t="shared" si="15"/>
        <v>0</v>
      </c>
      <c r="DH11" s="10">
        <f t="shared" si="15"/>
        <v>0</v>
      </c>
      <c r="DI11" s="10">
        <f t="shared" si="15"/>
        <v>0</v>
      </c>
      <c r="DJ11" s="10">
        <f t="shared" si="15"/>
        <v>0</v>
      </c>
      <c r="DK11" s="65" t="s">
        <v>38</v>
      </c>
      <c r="DL11" s="39" t="s">
        <v>76</v>
      </c>
      <c r="DM11" s="39">
        <v>0</v>
      </c>
      <c r="DN11" s="10">
        <f>$P$11*12*DN38</f>
        <v>0</v>
      </c>
      <c r="DO11" s="10">
        <f t="shared" ref="DO11:DV11" si="16">$P$11*12*DO38</f>
        <v>0</v>
      </c>
      <c r="DP11" s="10">
        <f t="shared" si="16"/>
        <v>0</v>
      </c>
      <c r="DQ11" s="10">
        <f t="shared" si="16"/>
        <v>0</v>
      </c>
      <c r="DR11" s="10">
        <f t="shared" si="16"/>
        <v>0</v>
      </c>
      <c r="DS11" s="10">
        <f t="shared" si="16"/>
        <v>0</v>
      </c>
      <c r="DT11" s="10">
        <f t="shared" si="16"/>
        <v>0</v>
      </c>
      <c r="DU11" s="10">
        <f t="shared" si="16"/>
        <v>0</v>
      </c>
      <c r="DV11" s="10">
        <f t="shared" si="16"/>
        <v>0</v>
      </c>
    </row>
    <row r="12" spans="1:126" s="1" customFormat="1" x14ac:dyDescent="0.2">
      <c r="A12" s="40"/>
      <c r="B12" s="50"/>
      <c r="C12" s="3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4"/>
      <c r="O12" s="39"/>
      <c r="P12" s="3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64" t="s">
        <v>77</v>
      </c>
      <c r="AV12" s="39"/>
      <c r="AW12" s="39"/>
      <c r="AX12" s="10"/>
      <c r="AY12" s="65"/>
      <c r="AZ12" s="39"/>
      <c r="BA12" s="39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64"/>
      <c r="BP12" s="39"/>
      <c r="BQ12" s="39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64" t="s">
        <v>77</v>
      </c>
      <c r="DL12" s="39" t="s">
        <v>65</v>
      </c>
      <c r="DM12" s="39">
        <v>0</v>
      </c>
      <c r="DN12" s="10">
        <v>0</v>
      </c>
      <c r="DO12" s="10">
        <v>0</v>
      </c>
      <c r="DP12" s="10">
        <v>0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10">
        <v>0</v>
      </c>
    </row>
    <row r="13" spans="1:126" s="1" customFormat="1" x14ac:dyDescent="0.2">
      <c r="A13" s="40"/>
      <c r="B13" s="50"/>
      <c r="C13" s="3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6"/>
      <c r="O13" s="66"/>
      <c r="P13" s="66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64" t="s">
        <v>78</v>
      </c>
      <c r="AV13" s="39"/>
      <c r="AW13" s="39"/>
      <c r="AX13" s="10"/>
      <c r="AY13" s="65"/>
      <c r="AZ13" s="39"/>
      <c r="BA13" s="39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64"/>
      <c r="BP13" s="39"/>
      <c r="BQ13" s="39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64" t="s">
        <v>78</v>
      </c>
      <c r="DL13" s="39" t="s">
        <v>79</v>
      </c>
      <c r="DM13" s="39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</row>
    <row r="14" spans="1:126" s="1" customFormat="1" ht="23.85" customHeight="1" x14ac:dyDescent="0.2">
      <c r="A14" s="41" t="s">
        <v>11</v>
      </c>
      <c r="B14" s="50"/>
      <c r="C14" s="42">
        <f>SUM(C15:C21)</f>
        <v>4.4300000000000006</v>
      </c>
      <c r="D14" s="9">
        <f>SUM(D15:D21)</f>
        <v>30519.156000000003</v>
      </c>
      <c r="E14" s="9">
        <f t="shared" ref="E14:M14" si="17">SUM(E15:E21)</f>
        <v>28828.667999999998</v>
      </c>
      <c r="F14" s="9">
        <f t="shared" si="17"/>
        <v>27409.296000000002</v>
      </c>
      <c r="G14" s="9">
        <f t="shared" si="17"/>
        <v>27255.132000000005</v>
      </c>
      <c r="H14" s="9">
        <f t="shared" si="17"/>
        <v>27063.756000000001</v>
      </c>
      <c r="I14" s="9">
        <f t="shared" si="17"/>
        <v>24979.883999999998</v>
      </c>
      <c r="J14" s="9">
        <f t="shared" si="17"/>
        <v>11812.152</v>
      </c>
      <c r="K14" s="9">
        <f t="shared" si="17"/>
        <v>22045.451999999997</v>
      </c>
      <c r="L14" s="9">
        <f t="shared" si="17"/>
        <v>29530.379999999997</v>
      </c>
      <c r="M14" s="9">
        <f t="shared" si="17"/>
        <v>16181.903999999999</v>
      </c>
      <c r="N14" s="67" t="s">
        <v>11</v>
      </c>
      <c r="O14" s="63"/>
      <c r="P14" s="42">
        <f>SUM(P15:P21)</f>
        <v>4.58</v>
      </c>
      <c r="Q14" s="9">
        <f>SUM(Q15:Q21)</f>
        <v>20686.943999999996</v>
      </c>
      <c r="R14" s="9">
        <f t="shared" ref="R14:AT14" si="18">SUM(R15:R21)</f>
        <v>30838.056</v>
      </c>
      <c r="S14" s="9">
        <f t="shared" si="18"/>
        <v>26595.144</v>
      </c>
      <c r="T14" s="9">
        <f t="shared" si="18"/>
        <v>18433.583999999999</v>
      </c>
      <c r="U14" s="9">
        <f t="shared" si="18"/>
        <v>18713.88</v>
      </c>
      <c r="V14" s="9">
        <f t="shared" si="18"/>
        <v>11777.928</v>
      </c>
      <c r="W14" s="9">
        <f t="shared" si="18"/>
        <v>22099.416000000001</v>
      </c>
      <c r="X14" s="9">
        <f t="shared" si="18"/>
        <v>22660.008000000002</v>
      </c>
      <c r="Y14" s="9">
        <f t="shared" si="18"/>
        <v>28156.007999999994</v>
      </c>
      <c r="Z14" s="9">
        <f t="shared" si="18"/>
        <v>32629.752</v>
      </c>
      <c r="AA14" s="9">
        <f t="shared" si="18"/>
        <v>44534.087999999996</v>
      </c>
      <c r="AB14" s="9">
        <f t="shared" si="18"/>
        <v>30195.023999999998</v>
      </c>
      <c r="AC14" s="9">
        <f t="shared" si="18"/>
        <v>24297.816000000003</v>
      </c>
      <c r="AD14" s="9">
        <f t="shared" si="18"/>
        <v>20917.776000000002</v>
      </c>
      <c r="AE14" s="9">
        <f t="shared" si="18"/>
        <v>30684.168000000001</v>
      </c>
      <c r="AF14" s="9">
        <f t="shared" si="18"/>
        <v>39268.92</v>
      </c>
      <c r="AG14" s="9">
        <f t="shared" si="18"/>
        <v>25649.832000000002</v>
      </c>
      <c r="AH14" s="9">
        <f t="shared" si="18"/>
        <v>23962.559999999998</v>
      </c>
      <c r="AI14" s="9">
        <f t="shared" si="18"/>
        <v>52904.496000000006</v>
      </c>
      <c r="AJ14" s="9">
        <f t="shared" si="18"/>
        <v>53135.327999999994</v>
      </c>
      <c r="AK14" s="9">
        <f t="shared" si="18"/>
        <v>26990.856</v>
      </c>
      <c r="AL14" s="9">
        <f t="shared" si="18"/>
        <v>13646.568000000001</v>
      </c>
      <c r="AM14" s="9">
        <f t="shared" si="18"/>
        <v>30458.832000000002</v>
      </c>
      <c r="AN14" s="9">
        <f t="shared" si="18"/>
        <v>12926.592000000001</v>
      </c>
      <c r="AO14" s="9">
        <f t="shared" si="18"/>
        <v>17686.128000000001</v>
      </c>
      <c r="AP14" s="9">
        <f t="shared" si="18"/>
        <v>31887.792000000005</v>
      </c>
      <c r="AQ14" s="9">
        <f t="shared" si="18"/>
        <v>27463.511999999999</v>
      </c>
      <c r="AR14" s="9">
        <f t="shared" si="18"/>
        <v>23275.559999999998</v>
      </c>
      <c r="AS14" s="9">
        <f t="shared" si="18"/>
        <v>23830.656000000003</v>
      </c>
      <c r="AT14" s="9">
        <f t="shared" si="18"/>
        <v>23594.328000000001</v>
      </c>
      <c r="AU14" s="67" t="s">
        <v>11</v>
      </c>
      <c r="AV14" s="63"/>
      <c r="AW14" s="42">
        <f>SUM(AW15:AW21)</f>
        <v>9.4499999999999993</v>
      </c>
      <c r="AX14" s="9">
        <f>SUM(AX15:AX21)</f>
        <v>23723.279999999999</v>
      </c>
      <c r="AY14" s="67" t="s">
        <v>11</v>
      </c>
      <c r="AZ14" s="63"/>
      <c r="BA14" s="42">
        <f>SUM(BA15:BA21)</f>
        <v>4.4300000000000006</v>
      </c>
      <c r="BB14" s="9">
        <f>SUM(BB15:BB21)</f>
        <v>60937.307999999997</v>
      </c>
      <c r="BC14" s="9">
        <f t="shared" ref="BC14:BN14" si="19">SUM(BC15:BC21)</f>
        <v>21109.836000000003</v>
      </c>
      <c r="BD14" s="9">
        <f t="shared" si="19"/>
        <v>24894.828000000001</v>
      </c>
      <c r="BE14" s="9">
        <f t="shared" si="19"/>
        <v>27457.14</v>
      </c>
      <c r="BF14" s="9">
        <f t="shared" si="19"/>
        <v>24597.131999999998</v>
      </c>
      <c r="BG14" s="9">
        <f t="shared" si="19"/>
        <v>20285.856</v>
      </c>
      <c r="BH14" s="9">
        <f t="shared" si="19"/>
        <v>22981.067999999999</v>
      </c>
      <c r="BI14" s="9">
        <f t="shared" si="19"/>
        <v>24134.639999999999</v>
      </c>
      <c r="BJ14" s="9">
        <f t="shared" si="19"/>
        <v>29360.267999999996</v>
      </c>
      <c r="BK14" s="9">
        <f t="shared" si="19"/>
        <v>33198.42</v>
      </c>
      <c r="BL14" s="9">
        <f t="shared" si="19"/>
        <v>32820.983999999997</v>
      </c>
      <c r="BM14" s="9">
        <f t="shared" si="19"/>
        <v>33650.28</v>
      </c>
      <c r="BN14" s="9">
        <f t="shared" si="19"/>
        <v>46706.376000000004</v>
      </c>
      <c r="BO14" s="67" t="s">
        <v>11</v>
      </c>
      <c r="BP14" s="63"/>
      <c r="BQ14" s="42">
        <f>SUM(BQ15:BQ21)</f>
        <v>4.58</v>
      </c>
      <c r="BR14" s="9">
        <f>SUM(BR15:BR21)</f>
        <v>15185.448</v>
      </c>
      <c r="BS14" s="9">
        <f t="shared" ref="BS14:DJ14" si="20">SUM(BS15:BS21)</f>
        <v>29084.832000000002</v>
      </c>
      <c r="BT14" s="9">
        <f t="shared" si="20"/>
        <v>27062.304</v>
      </c>
      <c r="BU14" s="9">
        <f t="shared" si="20"/>
        <v>49551.936000000002</v>
      </c>
      <c r="BV14" s="9">
        <f t="shared" si="20"/>
        <v>35564.616000000002</v>
      </c>
      <c r="BW14" s="9">
        <f t="shared" si="20"/>
        <v>27969.144</v>
      </c>
      <c r="BX14" s="9">
        <f t="shared" si="20"/>
        <v>28254.936000000002</v>
      </c>
      <c r="BY14" s="9">
        <f t="shared" si="20"/>
        <v>35185.392000000007</v>
      </c>
      <c r="BZ14" s="9">
        <f t="shared" si="20"/>
        <v>13245.36</v>
      </c>
      <c r="CA14" s="9">
        <f t="shared" si="20"/>
        <v>13393.752</v>
      </c>
      <c r="CB14" s="9">
        <f t="shared" si="20"/>
        <v>12613.32</v>
      </c>
      <c r="CC14" s="9">
        <f t="shared" si="20"/>
        <v>22522.608</v>
      </c>
      <c r="CD14" s="9">
        <f t="shared" si="20"/>
        <v>28419.816000000003</v>
      </c>
      <c r="CE14" s="9">
        <f t="shared" si="20"/>
        <v>48557.16</v>
      </c>
      <c r="CF14" s="9">
        <f t="shared" si="20"/>
        <v>35174.400000000001</v>
      </c>
      <c r="CG14" s="9">
        <f t="shared" si="20"/>
        <v>30140.063999999998</v>
      </c>
      <c r="CH14" s="9">
        <f t="shared" si="20"/>
        <v>27727.32</v>
      </c>
      <c r="CI14" s="9">
        <f t="shared" si="20"/>
        <v>24501.168000000001</v>
      </c>
      <c r="CJ14" s="9">
        <f t="shared" si="20"/>
        <v>12453.936</v>
      </c>
      <c r="CK14" s="9">
        <f t="shared" si="20"/>
        <v>30936.983999999997</v>
      </c>
      <c r="CL14" s="9">
        <f t="shared" si="20"/>
        <v>26430.263999999999</v>
      </c>
      <c r="CM14" s="9">
        <f t="shared" si="20"/>
        <v>24352.776000000002</v>
      </c>
      <c r="CN14" s="9">
        <f t="shared" si="20"/>
        <v>13789.464</v>
      </c>
      <c r="CO14" s="9">
        <f t="shared" si="20"/>
        <v>10255.536</v>
      </c>
      <c r="CP14" s="9">
        <f t="shared" si="20"/>
        <v>12954.072</v>
      </c>
      <c r="CQ14" s="9">
        <f t="shared" si="20"/>
        <v>29892.743999999999</v>
      </c>
      <c r="CR14" s="9">
        <f t="shared" si="20"/>
        <v>17779.560000000001</v>
      </c>
      <c r="CS14" s="9">
        <f t="shared" si="20"/>
        <v>43880.063999999998</v>
      </c>
      <c r="CT14" s="9">
        <f t="shared" si="20"/>
        <v>40065.839999999997</v>
      </c>
      <c r="CU14" s="9">
        <f t="shared" si="20"/>
        <v>32965.008000000002</v>
      </c>
      <c r="CV14" s="9">
        <f t="shared" si="20"/>
        <v>17642.16</v>
      </c>
      <c r="CW14" s="9">
        <f t="shared" si="20"/>
        <v>27589.920000000002</v>
      </c>
      <c r="CX14" s="9">
        <f t="shared" si="20"/>
        <v>24490.175999999999</v>
      </c>
      <c r="CY14" s="9">
        <f t="shared" si="20"/>
        <v>29991.672000000006</v>
      </c>
      <c r="CZ14" s="9">
        <f t="shared" si="20"/>
        <v>31057.896000000001</v>
      </c>
      <c r="DA14" s="9">
        <f t="shared" si="20"/>
        <v>48557.16</v>
      </c>
      <c r="DB14" s="9">
        <f t="shared" si="20"/>
        <v>18351.144</v>
      </c>
      <c r="DC14" s="9">
        <f t="shared" si="20"/>
        <v>15784.511999999999</v>
      </c>
      <c r="DD14" s="9">
        <f t="shared" si="20"/>
        <v>52179.023999999998</v>
      </c>
      <c r="DE14" s="9">
        <f t="shared" si="20"/>
        <v>26749.031999999999</v>
      </c>
      <c r="DF14" s="9">
        <f t="shared" si="20"/>
        <v>26880.936000000002</v>
      </c>
      <c r="DG14" s="9">
        <f t="shared" si="20"/>
        <v>23511.887999999999</v>
      </c>
      <c r="DH14" s="9">
        <f t="shared" si="20"/>
        <v>23979.048000000003</v>
      </c>
      <c r="DI14" s="9">
        <f t="shared" si="20"/>
        <v>24039.504000000001</v>
      </c>
      <c r="DJ14" s="9">
        <f t="shared" si="20"/>
        <v>42857.807999999997</v>
      </c>
      <c r="DK14" s="67" t="s">
        <v>11</v>
      </c>
      <c r="DL14" s="63"/>
      <c r="DM14" s="42">
        <f>SUM(DM15:DM21)</f>
        <v>9.4499999999999993</v>
      </c>
      <c r="DN14" s="9">
        <f>SUM(DN15:DN21)</f>
        <v>30742.739999999998</v>
      </c>
      <c r="DO14" s="9">
        <f t="shared" ref="DO14:DV14" si="21">SUM(DO15:DO21)</f>
        <v>27147.96</v>
      </c>
      <c r="DP14" s="9">
        <f t="shared" si="21"/>
        <v>43761.06</v>
      </c>
      <c r="DQ14" s="9">
        <f t="shared" si="21"/>
        <v>24970.679999999997</v>
      </c>
      <c r="DR14" s="9">
        <f t="shared" si="21"/>
        <v>35766.359999999993</v>
      </c>
      <c r="DS14" s="9">
        <f t="shared" si="21"/>
        <v>23734.620000000003</v>
      </c>
      <c r="DT14" s="9">
        <f t="shared" si="21"/>
        <v>38658.06</v>
      </c>
      <c r="DU14" s="9">
        <f t="shared" si="21"/>
        <v>24256.260000000002</v>
      </c>
      <c r="DV14" s="9">
        <f t="shared" si="21"/>
        <v>114579.35999999999</v>
      </c>
    </row>
    <row r="15" spans="1:126" s="1" customFormat="1" x14ac:dyDescent="0.2">
      <c r="A15" s="40" t="s">
        <v>39</v>
      </c>
      <c r="B15" s="50" t="s">
        <v>21</v>
      </c>
      <c r="C15" s="39">
        <v>0.41</v>
      </c>
      <c r="D15" s="10">
        <f>$C$15*12*D38</f>
        <v>2824.5720000000001</v>
      </c>
      <c r="E15" s="10">
        <f t="shared" ref="E15:M15" si="22">$C$15*12*E38</f>
        <v>2668.1159999999995</v>
      </c>
      <c r="F15" s="10">
        <f t="shared" si="22"/>
        <v>2536.752</v>
      </c>
      <c r="G15" s="10">
        <f t="shared" si="22"/>
        <v>2522.4840000000004</v>
      </c>
      <c r="H15" s="10">
        <f t="shared" si="22"/>
        <v>2504.7719999999999</v>
      </c>
      <c r="I15" s="10">
        <f t="shared" si="22"/>
        <v>2311.9079999999999</v>
      </c>
      <c r="J15" s="10">
        <f t="shared" si="22"/>
        <v>1093.2239999999999</v>
      </c>
      <c r="K15" s="10">
        <f t="shared" si="22"/>
        <v>2040.3239999999998</v>
      </c>
      <c r="L15" s="10">
        <f t="shared" si="22"/>
        <v>2733.06</v>
      </c>
      <c r="M15" s="10">
        <f t="shared" si="22"/>
        <v>1497.6479999999999</v>
      </c>
      <c r="N15" s="64" t="s">
        <v>66</v>
      </c>
      <c r="O15" s="39" t="s">
        <v>21</v>
      </c>
      <c r="P15" s="39">
        <v>0.49</v>
      </c>
      <c r="Q15" s="10">
        <f>$P$15*12*Q38</f>
        <v>2213.232</v>
      </c>
      <c r="R15" s="10">
        <f t="shared" ref="R15:AT15" si="23">$P$15*12*R38</f>
        <v>3299.268</v>
      </c>
      <c r="S15" s="10">
        <f t="shared" si="23"/>
        <v>2845.3319999999999</v>
      </c>
      <c r="T15" s="10">
        <f t="shared" si="23"/>
        <v>1972.1519999999998</v>
      </c>
      <c r="U15" s="10">
        <f t="shared" si="23"/>
        <v>2002.1399999999999</v>
      </c>
      <c r="V15" s="10">
        <f t="shared" si="23"/>
        <v>1260.0840000000001</v>
      </c>
      <c r="W15" s="10">
        <f t="shared" si="23"/>
        <v>2364.348</v>
      </c>
      <c r="X15" s="10">
        <f t="shared" si="23"/>
        <v>2424.3240000000001</v>
      </c>
      <c r="Y15" s="10">
        <f t="shared" si="23"/>
        <v>3012.3239999999996</v>
      </c>
      <c r="Z15" s="10">
        <f t="shared" si="23"/>
        <v>3490.9560000000001</v>
      </c>
      <c r="AA15" s="10">
        <f t="shared" si="23"/>
        <v>4764.5639999999994</v>
      </c>
      <c r="AB15" s="10">
        <f t="shared" si="23"/>
        <v>3230.4719999999998</v>
      </c>
      <c r="AC15" s="10">
        <f t="shared" si="23"/>
        <v>2599.5480000000002</v>
      </c>
      <c r="AD15" s="10">
        <f t="shared" si="23"/>
        <v>2237.9279999999999</v>
      </c>
      <c r="AE15" s="10">
        <f t="shared" si="23"/>
        <v>3282.8039999999996</v>
      </c>
      <c r="AF15" s="10">
        <f t="shared" si="23"/>
        <v>4201.26</v>
      </c>
      <c r="AG15" s="10">
        <f t="shared" si="23"/>
        <v>2744.1959999999999</v>
      </c>
      <c r="AH15" s="10">
        <f t="shared" si="23"/>
        <v>2563.6799999999998</v>
      </c>
      <c r="AI15" s="10">
        <f t="shared" si="23"/>
        <v>5660.0879999999997</v>
      </c>
      <c r="AJ15" s="10">
        <f t="shared" si="23"/>
        <v>5684.7839999999997</v>
      </c>
      <c r="AK15" s="10">
        <f t="shared" si="23"/>
        <v>2887.6680000000001</v>
      </c>
      <c r="AL15" s="10">
        <f t="shared" si="23"/>
        <v>1460.0040000000001</v>
      </c>
      <c r="AM15" s="10">
        <f t="shared" si="23"/>
        <v>3258.6960000000004</v>
      </c>
      <c r="AN15" s="10">
        <f t="shared" si="23"/>
        <v>1382.9759999999999</v>
      </c>
      <c r="AO15" s="10">
        <f t="shared" si="23"/>
        <v>1892.184</v>
      </c>
      <c r="AP15" s="10">
        <f t="shared" si="23"/>
        <v>3411.576</v>
      </c>
      <c r="AQ15" s="10">
        <f t="shared" si="23"/>
        <v>2938.2359999999999</v>
      </c>
      <c r="AR15" s="10">
        <f t="shared" si="23"/>
        <v>2490.1799999999998</v>
      </c>
      <c r="AS15" s="10">
        <f t="shared" si="23"/>
        <v>2549.5680000000002</v>
      </c>
      <c r="AT15" s="10">
        <f t="shared" si="23"/>
        <v>2524.2840000000001</v>
      </c>
      <c r="AU15" s="64" t="s">
        <v>80</v>
      </c>
      <c r="AV15" s="39" t="s">
        <v>21</v>
      </c>
      <c r="AW15" s="39">
        <v>0.39</v>
      </c>
      <c r="AX15" s="10">
        <f>$AW$15*12*AX38</f>
        <v>979.05599999999993</v>
      </c>
      <c r="AY15" s="64" t="s">
        <v>39</v>
      </c>
      <c r="AZ15" s="39" t="s">
        <v>21</v>
      </c>
      <c r="BA15" s="39">
        <v>0.41</v>
      </c>
      <c r="BB15" s="10">
        <f>$BA$15*12*BB38</f>
        <v>5639.7959999999994</v>
      </c>
      <c r="BC15" s="10">
        <f t="shared" ref="BC15:BN15" si="24">$BA$15*12*BC38</f>
        <v>1953.732</v>
      </c>
      <c r="BD15" s="10">
        <f t="shared" si="24"/>
        <v>2304.0360000000001</v>
      </c>
      <c r="BE15" s="10">
        <f t="shared" si="24"/>
        <v>2541.1799999999998</v>
      </c>
      <c r="BF15" s="10">
        <f t="shared" si="24"/>
        <v>2276.4839999999999</v>
      </c>
      <c r="BG15" s="10">
        <f t="shared" si="24"/>
        <v>1877.472</v>
      </c>
      <c r="BH15" s="10">
        <f t="shared" si="24"/>
        <v>2126.9160000000002</v>
      </c>
      <c r="BI15" s="10">
        <f t="shared" si="24"/>
        <v>2233.6799999999998</v>
      </c>
      <c r="BJ15" s="10">
        <f t="shared" si="24"/>
        <v>2717.3159999999998</v>
      </c>
      <c r="BK15" s="10">
        <f t="shared" si="24"/>
        <v>3072.54</v>
      </c>
      <c r="BL15" s="10">
        <f t="shared" si="24"/>
        <v>3037.6079999999997</v>
      </c>
      <c r="BM15" s="10">
        <f t="shared" si="24"/>
        <v>3114.36</v>
      </c>
      <c r="BN15" s="10">
        <f t="shared" si="24"/>
        <v>4322.7120000000004</v>
      </c>
      <c r="BO15" s="64" t="s">
        <v>66</v>
      </c>
      <c r="BP15" s="39" t="s">
        <v>21</v>
      </c>
      <c r="BQ15" s="39">
        <v>0.49</v>
      </c>
      <c r="BR15" s="10">
        <f>$BQ$15*12*BR38</f>
        <v>1624.644</v>
      </c>
      <c r="BS15" s="10">
        <f t="shared" ref="BS15:DJ15" si="25">$BQ$15*12*BS38</f>
        <v>3111.6960000000004</v>
      </c>
      <c r="BT15" s="10">
        <f t="shared" si="25"/>
        <v>2895.3119999999999</v>
      </c>
      <c r="BU15" s="10">
        <f t="shared" si="25"/>
        <v>5301.4080000000004</v>
      </c>
      <c r="BV15" s="10">
        <f t="shared" si="25"/>
        <v>3804.9479999999999</v>
      </c>
      <c r="BW15" s="10">
        <f t="shared" si="25"/>
        <v>2992.3319999999999</v>
      </c>
      <c r="BX15" s="10">
        <f t="shared" si="25"/>
        <v>3022.9079999999999</v>
      </c>
      <c r="BY15" s="10">
        <f t="shared" si="25"/>
        <v>3764.3760000000002</v>
      </c>
      <c r="BZ15" s="10">
        <f t="shared" si="25"/>
        <v>1417.08</v>
      </c>
      <c r="CA15" s="10">
        <f t="shared" si="25"/>
        <v>1432.9559999999999</v>
      </c>
      <c r="CB15" s="10">
        <f t="shared" si="25"/>
        <v>1349.46</v>
      </c>
      <c r="CC15" s="10">
        <f t="shared" si="25"/>
        <v>2409.6239999999998</v>
      </c>
      <c r="CD15" s="10">
        <f t="shared" si="25"/>
        <v>3040.5480000000002</v>
      </c>
      <c r="CE15" s="10">
        <f t="shared" si="25"/>
        <v>5194.9799999999996</v>
      </c>
      <c r="CF15" s="10">
        <f t="shared" si="25"/>
        <v>3763.2</v>
      </c>
      <c r="CG15" s="10">
        <f t="shared" si="25"/>
        <v>3224.5919999999996</v>
      </c>
      <c r="CH15" s="10">
        <f t="shared" si="25"/>
        <v>2966.46</v>
      </c>
      <c r="CI15" s="10">
        <f t="shared" si="25"/>
        <v>2621.3040000000001</v>
      </c>
      <c r="CJ15" s="10">
        <f t="shared" si="25"/>
        <v>1332.4079999999999</v>
      </c>
      <c r="CK15" s="10">
        <f t="shared" si="25"/>
        <v>3309.8519999999999</v>
      </c>
      <c r="CL15" s="10">
        <f t="shared" si="25"/>
        <v>2827.692</v>
      </c>
      <c r="CM15" s="10">
        <f t="shared" si="25"/>
        <v>2605.4279999999999</v>
      </c>
      <c r="CN15" s="10">
        <f t="shared" si="25"/>
        <v>1475.2919999999999</v>
      </c>
      <c r="CO15" s="10">
        <f t="shared" si="25"/>
        <v>1097.2079999999999</v>
      </c>
      <c r="CP15" s="10">
        <f t="shared" si="25"/>
        <v>1385.9159999999999</v>
      </c>
      <c r="CQ15" s="10">
        <f t="shared" si="25"/>
        <v>3198.1319999999996</v>
      </c>
      <c r="CR15" s="10">
        <f t="shared" si="25"/>
        <v>1902.18</v>
      </c>
      <c r="CS15" s="10">
        <f t="shared" si="25"/>
        <v>4694.5919999999996</v>
      </c>
      <c r="CT15" s="10">
        <f t="shared" si="25"/>
        <v>4286.5199999999995</v>
      </c>
      <c r="CU15" s="10">
        <f t="shared" si="25"/>
        <v>3526.8239999999996</v>
      </c>
      <c r="CV15" s="10">
        <f t="shared" si="25"/>
        <v>1887.48</v>
      </c>
      <c r="CW15" s="10">
        <f t="shared" si="25"/>
        <v>2951.7599999999998</v>
      </c>
      <c r="CX15" s="10">
        <f t="shared" si="25"/>
        <v>2620.1280000000002</v>
      </c>
      <c r="CY15" s="10">
        <f t="shared" si="25"/>
        <v>3208.7160000000003</v>
      </c>
      <c r="CZ15" s="10">
        <f t="shared" si="25"/>
        <v>3322.788</v>
      </c>
      <c r="DA15" s="10">
        <f t="shared" si="25"/>
        <v>5194.9799999999996</v>
      </c>
      <c r="DB15" s="10">
        <f t="shared" si="25"/>
        <v>1963.3319999999999</v>
      </c>
      <c r="DC15" s="10">
        <f t="shared" si="25"/>
        <v>1688.7359999999999</v>
      </c>
      <c r="DD15" s="10">
        <f t="shared" si="25"/>
        <v>5582.4719999999998</v>
      </c>
      <c r="DE15" s="10">
        <f t="shared" si="25"/>
        <v>2861.7959999999998</v>
      </c>
      <c r="DF15" s="10">
        <f t="shared" si="25"/>
        <v>2875.9079999999999</v>
      </c>
      <c r="DG15" s="10">
        <f t="shared" si="25"/>
        <v>2515.4639999999999</v>
      </c>
      <c r="DH15" s="10">
        <f t="shared" si="25"/>
        <v>2565.444</v>
      </c>
      <c r="DI15" s="10">
        <f t="shared" si="25"/>
        <v>2571.9119999999998</v>
      </c>
      <c r="DJ15" s="10">
        <f t="shared" si="25"/>
        <v>4585.2239999999993</v>
      </c>
      <c r="DK15" s="64" t="s">
        <v>80</v>
      </c>
      <c r="DL15" s="39" t="s">
        <v>21</v>
      </c>
      <c r="DM15" s="39">
        <v>0.39</v>
      </c>
      <c r="DN15" s="10">
        <f>$DM$15*12*DN38</f>
        <v>1268.748</v>
      </c>
      <c r="DO15" s="10">
        <f t="shared" ref="DO15:DV15" si="26">$DM$15*12*DO38</f>
        <v>1120.3920000000001</v>
      </c>
      <c r="DP15" s="10">
        <f t="shared" si="26"/>
        <v>1806.0119999999997</v>
      </c>
      <c r="DQ15" s="10">
        <f t="shared" si="26"/>
        <v>1030.5359999999998</v>
      </c>
      <c r="DR15" s="10">
        <f t="shared" si="26"/>
        <v>1476.0719999999999</v>
      </c>
      <c r="DS15" s="10">
        <f t="shared" si="26"/>
        <v>979.524</v>
      </c>
      <c r="DT15" s="10">
        <f t="shared" si="26"/>
        <v>1595.4119999999998</v>
      </c>
      <c r="DU15" s="10">
        <f t="shared" si="26"/>
        <v>1001.052</v>
      </c>
      <c r="DV15" s="10">
        <f t="shared" si="26"/>
        <v>4728.6719999999996</v>
      </c>
    </row>
    <row r="16" spans="1:126" s="1" customFormat="1" x14ac:dyDescent="0.2">
      <c r="A16" s="40" t="s">
        <v>40</v>
      </c>
      <c r="B16" s="50" t="s">
        <v>10</v>
      </c>
      <c r="C16" s="39">
        <v>0.49</v>
      </c>
      <c r="D16" s="10">
        <f>$C$16*12*D38</f>
        <v>3375.7080000000001</v>
      </c>
      <c r="E16" s="10">
        <f t="shared" ref="E16:M16" si="27">$C$16*12*E38</f>
        <v>3188.7239999999997</v>
      </c>
      <c r="F16" s="10">
        <f t="shared" si="27"/>
        <v>3031.7280000000001</v>
      </c>
      <c r="G16" s="10">
        <f t="shared" si="27"/>
        <v>3014.6760000000004</v>
      </c>
      <c r="H16" s="10">
        <f t="shared" si="27"/>
        <v>2993.5080000000003</v>
      </c>
      <c r="I16" s="10">
        <f t="shared" si="27"/>
        <v>2763.0119999999997</v>
      </c>
      <c r="J16" s="10">
        <f t="shared" si="27"/>
        <v>1306.5359999999998</v>
      </c>
      <c r="K16" s="10">
        <f t="shared" si="27"/>
        <v>2438.4359999999997</v>
      </c>
      <c r="L16" s="10">
        <f t="shared" si="27"/>
        <v>3266.34</v>
      </c>
      <c r="M16" s="10">
        <f t="shared" si="27"/>
        <v>1789.8719999999998</v>
      </c>
      <c r="N16" s="64" t="s">
        <v>67</v>
      </c>
      <c r="O16" s="39" t="s">
        <v>10</v>
      </c>
      <c r="P16" s="39">
        <v>0.51</v>
      </c>
      <c r="Q16" s="10">
        <f>$P$16*12*Q38</f>
        <v>2303.5679999999998</v>
      </c>
      <c r="R16" s="10">
        <f t="shared" ref="R16:AT16" si="28">$P$16*12*R38</f>
        <v>3433.9320000000002</v>
      </c>
      <c r="S16" s="10">
        <f t="shared" si="28"/>
        <v>2961.4679999999998</v>
      </c>
      <c r="T16" s="10">
        <f t="shared" si="28"/>
        <v>2052.6479999999997</v>
      </c>
      <c r="U16" s="10">
        <f t="shared" si="28"/>
        <v>2083.86</v>
      </c>
      <c r="V16" s="10">
        <f t="shared" si="28"/>
        <v>1311.5160000000001</v>
      </c>
      <c r="W16" s="10">
        <f t="shared" si="28"/>
        <v>2460.8520000000003</v>
      </c>
      <c r="X16" s="10">
        <f t="shared" si="28"/>
        <v>2523.2760000000003</v>
      </c>
      <c r="Y16" s="10">
        <f t="shared" si="28"/>
        <v>3135.2759999999998</v>
      </c>
      <c r="Z16" s="10">
        <f t="shared" si="28"/>
        <v>3633.4440000000004</v>
      </c>
      <c r="AA16" s="10">
        <f t="shared" si="28"/>
        <v>4959.0360000000001</v>
      </c>
      <c r="AB16" s="10">
        <f t="shared" si="28"/>
        <v>3362.328</v>
      </c>
      <c r="AC16" s="10">
        <f t="shared" si="28"/>
        <v>2705.652</v>
      </c>
      <c r="AD16" s="10">
        <f t="shared" si="28"/>
        <v>2329.2720000000004</v>
      </c>
      <c r="AE16" s="10">
        <f t="shared" si="28"/>
        <v>3416.7959999999998</v>
      </c>
      <c r="AF16" s="10">
        <f t="shared" si="28"/>
        <v>4372.74</v>
      </c>
      <c r="AG16" s="10">
        <f t="shared" si="28"/>
        <v>2856.2040000000002</v>
      </c>
      <c r="AH16" s="10">
        <f t="shared" si="28"/>
        <v>2668.32</v>
      </c>
      <c r="AI16" s="10">
        <f t="shared" si="28"/>
        <v>5891.1120000000001</v>
      </c>
      <c r="AJ16" s="10">
        <f t="shared" si="28"/>
        <v>5916.8159999999998</v>
      </c>
      <c r="AK16" s="10">
        <f t="shared" si="28"/>
        <v>3005.5320000000002</v>
      </c>
      <c r="AL16" s="10">
        <f t="shared" si="28"/>
        <v>1519.596</v>
      </c>
      <c r="AM16" s="10">
        <f t="shared" si="28"/>
        <v>3391.7040000000002</v>
      </c>
      <c r="AN16" s="10">
        <f t="shared" si="28"/>
        <v>1439.424</v>
      </c>
      <c r="AO16" s="10">
        <f t="shared" si="28"/>
        <v>1969.4160000000002</v>
      </c>
      <c r="AP16" s="10">
        <f t="shared" si="28"/>
        <v>3550.8240000000005</v>
      </c>
      <c r="AQ16" s="10">
        <f t="shared" si="28"/>
        <v>3058.1639999999998</v>
      </c>
      <c r="AR16" s="10">
        <f t="shared" si="28"/>
        <v>2591.8200000000002</v>
      </c>
      <c r="AS16" s="10">
        <f t="shared" si="28"/>
        <v>2653.6320000000001</v>
      </c>
      <c r="AT16" s="10">
        <f t="shared" si="28"/>
        <v>2627.3160000000003</v>
      </c>
      <c r="AU16" s="64" t="s">
        <v>81</v>
      </c>
      <c r="AV16" s="39" t="s">
        <v>10</v>
      </c>
      <c r="AW16" s="39">
        <v>0.7</v>
      </c>
      <c r="AX16" s="10">
        <f>$AW$16*12*AX38</f>
        <v>1757.2799999999995</v>
      </c>
      <c r="AY16" s="64" t="s">
        <v>40</v>
      </c>
      <c r="AZ16" s="39" t="s">
        <v>10</v>
      </c>
      <c r="BA16" s="39">
        <v>0.49</v>
      </c>
      <c r="BB16" s="10">
        <f>$BA$16*12*BB38</f>
        <v>6740.2439999999997</v>
      </c>
      <c r="BC16" s="10">
        <f t="shared" ref="BC16:BN16" si="29">$BA$16*12*BC38</f>
        <v>2334.9479999999999</v>
      </c>
      <c r="BD16" s="10">
        <f t="shared" si="29"/>
        <v>2753.6039999999998</v>
      </c>
      <c r="BE16" s="10">
        <f t="shared" si="29"/>
        <v>3037.02</v>
      </c>
      <c r="BF16" s="10">
        <f t="shared" si="29"/>
        <v>2720.6759999999999</v>
      </c>
      <c r="BG16" s="10">
        <f t="shared" si="29"/>
        <v>2243.808</v>
      </c>
      <c r="BH16" s="10">
        <f t="shared" si="29"/>
        <v>2541.924</v>
      </c>
      <c r="BI16" s="10">
        <f t="shared" si="29"/>
        <v>2669.52</v>
      </c>
      <c r="BJ16" s="10">
        <f t="shared" si="29"/>
        <v>3247.5239999999999</v>
      </c>
      <c r="BK16" s="10">
        <f t="shared" si="29"/>
        <v>3672.06</v>
      </c>
      <c r="BL16" s="10">
        <f t="shared" si="29"/>
        <v>3630.3119999999999</v>
      </c>
      <c r="BM16" s="10">
        <f t="shared" si="29"/>
        <v>3722.04</v>
      </c>
      <c r="BN16" s="10">
        <f t="shared" si="29"/>
        <v>5166.1679999999997</v>
      </c>
      <c r="BO16" s="64" t="s">
        <v>67</v>
      </c>
      <c r="BP16" s="39" t="s">
        <v>10</v>
      </c>
      <c r="BQ16" s="39">
        <v>0.51</v>
      </c>
      <c r="BR16" s="10">
        <f>$BQ$16*12*BR38</f>
        <v>1690.9560000000001</v>
      </c>
      <c r="BS16" s="10">
        <f t="shared" ref="BS16:DJ16" si="30">$BQ$16*12*BS38</f>
        <v>3238.7040000000002</v>
      </c>
      <c r="BT16" s="10">
        <f t="shared" si="30"/>
        <v>3013.4879999999998</v>
      </c>
      <c r="BU16" s="10">
        <f t="shared" si="30"/>
        <v>5517.7920000000004</v>
      </c>
      <c r="BV16" s="10">
        <f t="shared" si="30"/>
        <v>3960.2520000000004</v>
      </c>
      <c r="BW16" s="10">
        <f t="shared" si="30"/>
        <v>3114.4679999999998</v>
      </c>
      <c r="BX16" s="10">
        <f t="shared" si="30"/>
        <v>3146.2920000000004</v>
      </c>
      <c r="BY16" s="10">
        <f t="shared" si="30"/>
        <v>3918.0240000000003</v>
      </c>
      <c r="BZ16" s="10">
        <f t="shared" si="30"/>
        <v>1474.92</v>
      </c>
      <c r="CA16" s="10">
        <f t="shared" si="30"/>
        <v>1491.444</v>
      </c>
      <c r="CB16" s="10">
        <f t="shared" si="30"/>
        <v>1404.54</v>
      </c>
      <c r="CC16" s="10">
        <f t="shared" si="30"/>
        <v>2507.9760000000001</v>
      </c>
      <c r="CD16" s="10">
        <f t="shared" si="30"/>
        <v>3164.652</v>
      </c>
      <c r="CE16" s="10">
        <f t="shared" si="30"/>
        <v>5407.02</v>
      </c>
      <c r="CF16" s="10">
        <f t="shared" si="30"/>
        <v>3916.8</v>
      </c>
      <c r="CG16" s="10">
        <f t="shared" si="30"/>
        <v>3356.2080000000001</v>
      </c>
      <c r="CH16" s="10">
        <f t="shared" si="30"/>
        <v>3087.54</v>
      </c>
      <c r="CI16" s="10">
        <f t="shared" si="30"/>
        <v>2728.2960000000003</v>
      </c>
      <c r="CJ16" s="10">
        <f t="shared" si="30"/>
        <v>1386.7919999999999</v>
      </c>
      <c r="CK16" s="10">
        <f t="shared" si="30"/>
        <v>3444.9479999999999</v>
      </c>
      <c r="CL16" s="10">
        <f t="shared" si="30"/>
        <v>2943.1079999999997</v>
      </c>
      <c r="CM16" s="10">
        <f t="shared" si="30"/>
        <v>2711.7720000000004</v>
      </c>
      <c r="CN16" s="10">
        <f t="shared" si="30"/>
        <v>1535.508</v>
      </c>
      <c r="CO16" s="10">
        <f t="shared" si="30"/>
        <v>1141.992</v>
      </c>
      <c r="CP16" s="10">
        <f t="shared" si="30"/>
        <v>1442.4839999999999</v>
      </c>
      <c r="CQ16" s="10">
        <f t="shared" si="30"/>
        <v>3328.6680000000001</v>
      </c>
      <c r="CR16" s="10">
        <f t="shared" si="30"/>
        <v>1979.82</v>
      </c>
      <c r="CS16" s="10">
        <f t="shared" si="30"/>
        <v>4886.2079999999996</v>
      </c>
      <c r="CT16" s="10">
        <f t="shared" si="30"/>
        <v>4461.4800000000005</v>
      </c>
      <c r="CU16" s="10">
        <f t="shared" si="30"/>
        <v>3670.7759999999998</v>
      </c>
      <c r="CV16" s="10">
        <f t="shared" si="30"/>
        <v>1964.52</v>
      </c>
      <c r="CW16" s="10">
        <f t="shared" si="30"/>
        <v>3072.2400000000002</v>
      </c>
      <c r="CX16" s="10">
        <f t="shared" si="30"/>
        <v>2727.0720000000001</v>
      </c>
      <c r="CY16" s="10">
        <f t="shared" si="30"/>
        <v>3339.6840000000002</v>
      </c>
      <c r="CZ16" s="10">
        <f t="shared" si="30"/>
        <v>3458.4120000000003</v>
      </c>
      <c r="DA16" s="10">
        <f t="shared" si="30"/>
        <v>5407.02</v>
      </c>
      <c r="DB16" s="10">
        <f t="shared" si="30"/>
        <v>2043.4679999999998</v>
      </c>
      <c r="DC16" s="10">
        <f t="shared" si="30"/>
        <v>1757.664</v>
      </c>
      <c r="DD16" s="10">
        <f t="shared" si="30"/>
        <v>5810.3279999999995</v>
      </c>
      <c r="DE16" s="10">
        <f t="shared" si="30"/>
        <v>2978.6039999999998</v>
      </c>
      <c r="DF16" s="10">
        <f t="shared" si="30"/>
        <v>2993.2920000000004</v>
      </c>
      <c r="DG16" s="10">
        <f t="shared" si="30"/>
        <v>2618.136</v>
      </c>
      <c r="DH16" s="10">
        <f t="shared" si="30"/>
        <v>2670.1559999999999</v>
      </c>
      <c r="DI16" s="10">
        <f t="shared" si="30"/>
        <v>2676.8879999999999</v>
      </c>
      <c r="DJ16" s="10">
        <f t="shared" si="30"/>
        <v>4772.3760000000002</v>
      </c>
      <c r="DK16" s="64" t="s">
        <v>81</v>
      </c>
      <c r="DL16" s="39" t="s">
        <v>10</v>
      </c>
      <c r="DM16" s="39">
        <v>0.7</v>
      </c>
      <c r="DN16" s="10">
        <f>$DM$16*12*DN38</f>
        <v>2277.2399999999998</v>
      </c>
      <c r="DO16" s="10">
        <f t="shared" ref="DO16:DV16" si="31">$DM$16*12*DO38</f>
        <v>2010.9599999999998</v>
      </c>
      <c r="DP16" s="10">
        <f t="shared" si="31"/>
        <v>3241.559999999999</v>
      </c>
      <c r="DQ16" s="10">
        <f t="shared" si="31"/>
        <v>1849.6799999999996</v>
      </c>
      <c r="DR16" s="10">
        <f t="shared" si="31"/>
        <v>2649.3599999999992</v>
      </c>
      <c r="DS16" s="10">
        <f t="shared" si="31"/>
        <v>1758.12</v>
      </c>
      <c r="DT16" s="10">
        <f t="shared" si="31"/>
        <v>2863.5599999999995</v>
      </c>
      <c r="DU16" s="10">
        <f t="shared" si="31"/>
        <v>1796.7599999999998</v>
      </c>
      <c r="DV16" s="10">
        <f t="shared" si="31"/>
        <v>8487.3599999999988</v>
      </c>
    </row>
    <row r="17" spans="1:126" s="1" customFormat="1" x14ac:dyDescent="0.2">
      <c r="A17" s="40" t="s">
        <v>41</v>
      </c>
      <c r="B17" s="50" t="s">
        <v>22</v>
      </c>
      <c r="C17" s="39">
        <v>0.37</v>
      </c>
      <c r="D17" s="10">
        <f>$C$17*12*D38</f>
        <v>2549.0039999999999</v>
      </c>
      <c r="E17" s="10">
        <f t="shared" ref="E17:M17" si="32">$C$17*12*E38</f>
        <v>2407.8119999999994</v>
      </c>
      <c r="F17" s="10">
        <f t="shared" si="32"/>
        <v>2289.2639999999997</v>
      </c>
      <c r="G17" s="10">
        <f t="shared" si="32"/>
        <v>2276.3879999999999</v>
      </c>
      <c r="H17" s="10">
        <f t="shared" si="32"/>
        <v>2260.404</v>
      </c>
      <c r="I17" s="10">
        <f t="shared" si="32"/>
        <v>2086.3559999999998</v>
      </c>
      <c r="J17" s="10">
        <f t="shared" si="32"/>
        <v>986.56799999999987</v>
      </c>
      <c r="K17" s="10">
        <f t="shared" si="32"/>
        <v>1841.2679999999998</v>
      </c>
      <c r="L17" s="10">
        <f t="shared" si="32"/>
        <v>2466.4199999999996</v>
      </c>
      <c r="M17" s="10">
        <f t="shared" si="32"/>
        <v>1351.5359999999998</v>
      </c>
      <c r="N17" s="64" t="s">
        <v>41</v>
      </c>
      <c r="O17" s="39" t="s">
        <v>22</v>
      </c>
      <c r="P17" s="39">
        <v>0.39</v>
      </c>
      <c r="Q17" s="10">
        <f>$P$17*12*Q38</f>
        <v>1761.5519999999997</v>
      </c>
      <c r="R17" s="10">
        <f t="shared" ref="R17:AT17" si="33">$P$17*12*R38</f>
        <v>2625.9479999999999</v>
      </c>
      <c r="S17" s="10">
        <f t="shared" si="33"/>
        <v>2264.6519999999996</v>
      </c>
      <c r="T17" s="10">
        <f t="shared" si="33"/>
        <v>1569.6719999999998</v>
      </c>
      <c r="U17" s="10">
        <f t="shared" si="33"/>
        <v>1593.54</v>
      </c>
      <c r="V17" s="10">
        <f t="shared" si="33"/>
        <v>1002.924</v>
      </c>
      <c r="W17" s="10">
        <f t="shared" si="33"/>
        <v>1881.828</v>
      </c>
      <c r="X17" s="10">
        <f t="shared" si="33"/>
        <v>1929.5639999999999</v>
      </c>
      <c r="Y17" s="10">
        <f t="shared" si="33"/>
        <v>2397.5639999999999</v>
      </c>
      <c r="Z17" s="10">
        <f t="shared" si="33"/>
        <v>2778.5160000000001</v>
      </c>
      <c r="AA17" s="10">
        <f t="shared" si="33"/>
        <v>3792.2039999999997</v>
      </c>
      <c r="AB17" s="10">
        <f t="shared" si="33"/>
        <v>2571.1919999999996</v>
      </c>
      <c r="AC17" s="10">
        <f t="shared" si="33"/>
        <v>2069.0279999999998</v>
      </c>
      <c r="AD17" s="10">
        <f t="shared" si="33"/>
        <v>1781.2080000000001</v>
      </c>
      <c r="AE17" s="10">
        <f t="shared" si="33"/>
        <v>2612.8439999999996</v>
      </c>
      <c r="AF17" s="10">
        <f t="shared" si="33"/>
        <v>3343.8599999999997</v>
      </c>
      <c r="AG17" s="10">
        <f t="shared" si="33"/>
        <v>2184.1559999999999</v>
      </c>
      <c r="AH17" s="10">
        <f t="shared" si="33"/>
        <v>2040.4799999999998</v>
      </c>
      <c r="AI17" s="10">
        <f t="shared" si="33"/>
        <v>4504.9679999999998</v>
      </c>
      <c r="AJ17" s="10">
        <f t="shared" si="33"/>
        <v>4524.6239999999998</v>
      </c>
      <c r="AK17" s="10">
        <f t="shared" si="33"/>
        <v>2298.348</v>
      </c>
      <c r="AL17" s="10">
        <f t="shared" si="33"/>
        <v>1162.0439999999999</v>
      </c>
      <c r="AM17" s="10">
        <f t="shared" si="33"/>
        <v>2593.6559999999999</v>
      </c>
      <c r="AN17" s="10">
        <f t="shared" si="33"/>
        <v>1100.7359999999999</v>
      </c>
      <c r="AO17" s="10">
        <f t="shared" si="33"/>
        <v>1506.0239999999999</v>
      </c>
      <c r="AP17" s="10">
        <f t="shared" si="33"/>
        <v>2715.3360000000002</v>
      </c>
      <c r="AQ17" s="10">
        <f t="shared" si="33"/>
        <v>2338.596</v>
      </c>
      <c r="AR17" s="10">
        <f t="shared" si="33"/>
        <v>1981.9799999999998</v>
      </c>
      <c r="AS17" s="10">
        <f t="shared" si="33"/>
        <v>2029.248</v>
      </c>
      <c r="AT17" s="10">
        <f t="shared" si="33"/>
        <v>2009.124</v>
      </c>
      <c r="AU17" s="64" t="s">
        <v>82</v>
      </c>
      <c r="AV17" s="39" t="s">
        <v>22</v>
      </c>
      <c r="AW17" s="39">
        <v>0.38</v>
      </c>
      <c r="AX17" s="10">
        <f>$AW$17*12*AX38</f>
        <v>953.952</v>
      </c>
      <c r="AY17" s="64" t="s">
        <v>41</v>
      </c>
      <c r="AZ17" s="39" t="s">
        <v>22</v>
      </c>
      <c r="BA17" s="39">
        <v>0.37</v>
      </c>
      <c r="BB17" s="10">
        <f>$BA$17*12*BB38</f>
        <v>5089.5719999999992</v>
      </c>
      <c r="BC17" s="10">
        <f t="shared" ref="BC17:BN17" si="34">$BA$17*12*BC38</f>
        <v>1763.1239999999998</v>
      </c>
      <c r="BD17" s="10">
        <f t="shared" si="34"/>
        <v>2079.252</v>
      </c>
      <c r="BE17" s="10">
        <f t="shared" si="34"/>
        <v>2293.2599999999998</v>
      </c>
      <c r="BF17" s="10">
        <f t="shared" si="34"/>
        <v>2054.3879999999999</v>
      </c>
      <c r="BG17" s="10">
        <f t="shared" si="34"/>
        <v>1694.3039999999999</v>
      </c>
      <c r="BH17" s="10">
        <f t="shared" si="34"/>
        <v>1919.4119999999998</v>
      </c>
      <c r="BI17" s="10">
        <f t="shared" si="34"/>
        <v>2015.7599999999998</v>
      </c>
      <c r="BJ17" s="10">
        <f t="shared" si="34"/>
        <v>2452.2119999999995</v>
      </c>
      <c r="BK17" s="10">
        <f t="shared" si="34"/>
        <v>2772.7799999999997</v>
      </c>
      <c r="BL17" s="10">
        <f t="shared" si="34"/>
        <v>2741.2559999999994</v>
      </c>
      <c r="BM17" s="10">
        <f t="shared" si="34"/>
        <v>2810.5199999999995</v>
      </c>
      <c r="BN17" s="10">
        <f t="shared" si="34"/>
        <v>3900.9839999999995</v>
      </c>
      <c r="BO17" s="64" t="s">
        <v>41</v>
      </c>
      <c r="BP17" s="39" t="s">
        <v>22</v>
      </c>
      <c r="BQ17" s="39">
        <v>0.39</v>
      </c>
      <c r="BR17" s="10">
        <f>$BQ$17*12*BR38</f>
        <v>1293.0840000000001</v>
      </c>
      <c r="BS17" s="10">
        <f t="shared" ref="BS17:DJ17" si="35">$BQ$17*12*BS38</f>
        <v>2476.6559999999999</v>
      </c>
      <c r="BT17" s="10">
        <f t="shared" si="35"/>
        <v>2304.4319999999998</v>
      </c>
      <c r="BU17" s="10">
        <f t="shared" si="35"/>
        <v>4219.4880000000003</v>
      </c>
      <c r="BV17" s="10">
        <f t="shared" si="35"/>
        <v>3028.4279999999999</v>
      </c>
      <c r="BW17" s="10">
        <f t="shared" si="35"/>
        <v>2381.6519999999996</v>
      </c>
      <c r="BX17" s="10">
        <f t="shared" si="35"/>
        <v>2405.9879999999998</v>
      </c>
      <c r="BY17" s="10">
        <f t="shared" si="35"/>
        <v>2996.136</v>
      </c>
      <c r="BZ17" s="10">
        <f t="shared" si="35"/>
        <v>1127.8799999999999</v>
      </c>
      <c r="CA17" s="10">
        <f t="shared" si="35"/>
        <v>1140.5159999999998</v>
      </c>
      <c r="CB17" s="10">
        <f t="shared" si="35"/>
        <v>1074.06</v>
      </c>
      <c r="CC17" s="10">
        <f t="shared" si="35"/>
        <v>1917.864</v>
      </c>
      <c r="CD17" s="10">
        <f t="shared" si="35"/>
        <v>2420.0279999999998</v>
      </c>
      <c r="CE17" s="10">
        <f t="shared" si="35"/>
        <v>4134.78</v>
      </c>
      <c r="CF17" s="10">
        <f t="shared" si="35"/>
        <v>2995.2</v>
      </c>
      <c r="CG17" s="10">
        <f t="shared" si="35"/>
        <v>2566.5119999999997</v>
      </c>
      <c r="CH17" s="10">
        <f t="shared" si="35"/>
        <v>2361.06</v>
      </c>
      <c r="CI17" s="10">
        <f t="shared" si="35"/>
        <v>2086.3440000000001</v>
      </c>
      <c r="CJ17" s="10">
        <f t="shared" si="35"/>
        <v>1060.4879999999998</v>
      </c>
      <c r="CK17" s="10">
        <f t="shared" si="35"/>
        <v>2634.3719999999998</v>
      </c>
      <c r="CL17" s="10">
        <f t="shared" si="35"/>
        <v>2250.6119999999996</v>
      </c>
      <c r="CM17" s="10">
        <f t="shared" si="35"/>
        <v>2073.7080000000001</v>
      </c>
      <c r="CN17" s="10">
        <f t="shared" si="35"/>
        <v>1174.212</v>
      </c>
      <c r="CO17" s="10">
        <f t="shared" si="35"/>
        <v>873.2879999999999</v>
      </c>
      <c r="CP17" s="10">
        <f t="shared" si="35"/>
        <v>1103.0759999999998</v>
      </c>
      <c r="CQ17" s="10">
        <f t="shared" si="35"/>
        <v>2545.4519999999998</v>
      </c>
      <c r="CR17" s="10">
        <f t="shared" si="35"/>
        <v>1513.98</v>
      </c>
      <c r="CS17" s="10">
        <f t="shared" si="35"/>
        <v>3736.5119999999997</v>
      </c>
      <c r="CT17" s="10">
        <f t="shared" si="35"/>
        <v>3411.72</v>
      </c>
      <c r="CU17" s="10">
        <f t="shared" si="35"/>
        <v>2807.0639999999994</v>
      </c>
      <c r="CV17" s="10">
        <f t="shared" si="35"/>
        <v>1502.28</v>
      </c>
      <c r="CW17" s="10">
        <f t="shared" si="35"/>
        <v>2349.3599999999997</v>
      </c>
      <c r="CX17" s="10">
        <f t="shared" si="35"/>
        <v>2085.4079999999999</v>
      </c>
      <c r="CY17" s="10">
        <f t="shared" si="35"/>
        <v>2553.8760000000002</v>
      </c>
      <c r="CZ17" s="10">
        <f t="shared" si="35"/>
        <v>2644.6680000000001</v>
      </c>
      <c r="DA17" s="10">
        <f t="shared" si="35"/>
        <v>4134.78</v>
      </c>
      <c r="DB17" s="10">
        <f t="shared" si="35"/>
        <v>1562.6519999999998</v>
      </c>
      <c r="DC17" s="10">
        <f t="shared" si="35"/>
        <v>1344.0959999999998</v>
      </c>
      <c r="DD17" s="10">
        <f t="shared" si="35"/>
        <v>4443.192</v>
      </c>
      <c r="DE17" s="10">
        <f t="shared" si="35"/>
        <v>2277.7559999999999</v>
      </c>
      <c r="DF17" s="10">
        <f t="shared" si="35"/>
        <v>2288.9879999999998</v>
      </c>
      <c r="DG17" s="10">
        <f t="shared" si="35"/>
        <v>2002.104</v>
      </c>
      <c r="DH17" s="10">
        <f t="shared" si="35"/>
        <v>2041.884</v>
      </c>
      <c r="DI17" s="10">
        <f t="shared" si="35"/>
        <v>2047.0319999999997</v>
      </c>
      <c r="DJ17" s="10">
        <f t="shared" si="35"/>
        <v>3649.4639999999995</v>
      </c>
      <c r="DK17" s="64" t="s">
        <v>82</v>
      </c>
      <c r="DL17" s="39" t="s">
        <v>22</v>
      </c>
      <c r="DM17" s="39">
        <v>0.38</v>
      </c>
      <c r="DN17" s="10">
        <f>$DM$17*12*DN38</f>
        <v>1236.2160000000003</v>
      </c>
      <c r="DO17" s="10">
        <f t="shared" ref="DO17:DV17" si="36">$DM$17*12*DO38</f>
        <v>1091.6640000000002</v>
      </c>
      <c r="DP17" s="10">
        <f t="shared" si="36"/>
        <v>1759.7040000000002</v>
      </c>
      <c r="DQ17" s="10">
        <f t="shared" si="36"/>
        <v>1004.1120000000001</v>
      </c>
      <c r="DR17" s="10">
        <f t="shared" si="36"/>
        <v>1438.2240000000002</v>
      </c>
      <c r="DS17" s="10">
        <f t="shared" si="36"/>
        <v>954.40800000000013</v>
      </c>
      <c r="DT17" s="10">
        <f t="shared" si="36"/>
        <v>1554.5040000000001</v>
      </c>
      <c r="DU17" s="10">
        <f t="shared" si="36"/>
        <v>975.38400000000013</v>
      </c>
      <c r="DV17" s="10">
        <f t="shared" si="36"/>
        <v>4607.424</v>
      </c>
    </row>
    <row r="18" spans="1:126" s="1" customFormat="1" ht="57.75" customHeight="1" x14ac:dyDescent="0.2">
      <c r="A18" s="43" t="s">
        <v>42</v>
      </c>
      <c r="B18" s="50" t="s">
        <v>9</v>
      </c>
      <c r="C18" s="39">
        <v>0.6</v>
      </c>
      <c r="D18" s="10">
        <f>$C$18*12*D38</f>
        <v>4133.5199999999995</v>
      </c>
      <c r="E18" s="10">
        <f t="shared" ref="E18:M18" si="37">$C$18*12*E38</f>
        <v>3904.5599999999995</v>
      </c>
      <c r="F18" s="10">
        <f t="shared" si="37"/>
        <v>3712.3199999999997</v>
      </c>
      <c r="G18" s="10">
        <f t="shared" si="37"/>
        <v>3691.44</v>
      </c>
      <c r="H18" s="10">
        <f t="shared" si="37"/>
        <v>3665.52</v>
      </c>
      <c r="I18" s="10">
        <f t="shared" si="37"/>
        <v>3383.2799999999993</v>
      </c>
      <c r="J18" s="10">
        <f t="shared" si="37"/>
        <v>1599.8399999999997</v>
      </c>
      <c r="K18" s="10">
        <f t="shared" si="37"/>
        <v>2985.8399999999997</v>
      </c>
      <c r="L18" s="10">
        <f t="shared" si="37"/>
        <v>3999.5999999999995</v>
      </c>
      <c r="M18" s="10">
        <f t="shared" si="37"/>
        <v>2191.6799999999998</v>
      </c>
      <c r="N18" s="68" t="s">
        <v>42</v>
      </c>
      <c r="O18" s="69" t="s">
        <v>9</v>
      </c>
      <c r="P18" s="39">
        <v>0.62</v>
      </c>
      <c r="Q18" s="10">
        <f>$P$18*12*Q38</f>
        <v>2800.4159999999997</v>
      </c>
      <c r="R18" s="10">
        <f t="shared" ref="R18:AT18" si="38">$P$18*12*R38</f>
        <v>4174.5839999999998</v>
      </c>
      <c r="S18" s="10">
        <f t="shared" si="38"/>
        <v>3600.2159999999994</v>
      </c>
      <c r="T18" s="10">
        <f t="shared" si="38"/>
        <v>2495.3759999999997</v>
      </c>
      <c r="U18" s="10">
        <f t="shared" si="38"/>
        <v>2533.3199999999997</v>
      </c>
      <c r="V18" s="10">
        <f t="shared" si="38"/>
        <v>1594.3920000000001</v>
      </c>
      <c r="W18" s="10">
        <f t="shared" si="38"/>
        <v>2991.6239999999998</v>
      </c>
      <c r="X18" s="10">
        <f t="shared" si="38"/>
        <v>3067.5119999999997</v>
      </c>
      <c r="Y18" s="10">
        <f t="shared" si="38"/>
        <v>3811.5119999999993</v>
      </c>
      <c r="Z18" s="10">
        <f t="shared" si="38"/>
        <v>4417.1279999999997</v>
      </c>
      <c r="AA18" s="10">
        <f t="shared" si="38"/>
        <v>6028.6319999999996</v>
      </c>
      <c r="AB18" s="10">
        <f t="shared" si="38"/>
        <v>4087.5359999999996</v>
      </c>
      <c r="AC18" s="10">
        <f t="shared" si="38"/>
        <v>3289.2240000000002</v>
      </c>
      <c r="AD18" s="10">
        <f t="shared" si="38"/>
        <v>2831.6639999999998</v>
      </c>
      <c r="AE18" s="10">
        <f t="shared" si="38"/>
        <v>4153.7519999999995</v>
      </c>
      <c r="AF18" s="10">
        <f t="shared" si="38"/>
        <v>5315.8799999999992</v>
      </c>
      <c r="AG18" s="10">
        <f t="shared" si="38"/>
        <v>3472.2479999999996</v>
      </c>
      <c r="AH18" s="10">
        <f t="shared" si="38"/>
        <v>3243.8399999999997</v>
      </c>
      <c r="AI18" s="10">
        <f t="shared" si="38"/>
        <v>7161.7439999999997</v>
      </c>
      <c r="AJ18" s="10">
        <f t="shared" si="38"/>
        <v>7192.9919999999993</v>
      </c>
      <c r="AK18" s="10">
        <f t="shared" si="38"/>
        <v>3653.7840000000001</v>
      </c>
      <c r="AL18" s="10">
        <f t="shared" si="38"/>
        <v>1847.3519999999999</v>
      </c>
      <c r="AM18" s="10">
        <f t="shared" si="38"/>
        <v>4123.2480000000005</v>
      </c>
      <c r="AN18" s="10">
        <f t="shared" si="38"/>
        <v>1749.8879999999997</v>
      </c>
      <c r="AO18" s="10">
        <f t="shared" si="38"/>
        <v>2394.192</v>
      </c>
      <c r="AP18" s="10">
        <f t="shared" si="38"/>
        <v>4316.6880000000001</v>
      </c>
      <c r="AQ18" s="10">
        <f t="shared" si="38"/>
        <v>3717.7679999999996</v>
      </c>
      <c r="AR18" s="10">
        <f t="shared" si="38"/>
        <v>3150.8399999999997</v>
      </c>
      <c r="AS18" s="10">
        <f t="shared" si="38"/>
        <v>3225.9839999999999</v>
      </c>
      <c r="AT18" s="10">
        <f t="shared" si="38"/>
        <v>3193.9919999999997</v>
      </c>
      <c r="AU18" s="68" t="s">
        <v>83</v>
      </c>
      <c r="AV18" s="69" t="s">
        <v>9</v>
      </c>
      <c r="AW18" s="39">
        <v>0.54</v>
      </c>
      <c r="AX18" s="10">
        <f>$AW$18*12*AX38</f>
        <v>1355.616</v>
      </c>
      <c r="AY18" s="68" t="s">
        <v>42</v>
      </c>
      <c r="AZ18" s="69" t="s">
        <v>9</v>
      </c>
      <c r="BA18" s="39">
        <v>0.6</v>
      </c>
      <c r="BB18" s="10">
        <f>$BA$18*12*BB38</f>
        <v>8253.3599999999988</v>
      </c>
      <c r="BC18" s="10">
        <f t="shared" ref="BC18:BN18" si="39">$BA$18*12*BC38</f>
        <v>2859.12</v>
      </c>
      <c r="BD18" s="10">
        <f t="shared" si="39"/>
        <v>3371.7599999999998</v>
      </c>
      <c r="BE18" s="10">
        <f t="shared" si="39"/>
        <v>3718.7999999999997</v>
      </c>
      <c r="BF18" s="10">
        <f t="shared" si="39"/>
        <v>3331.4399999999996</v>
      </c>
      <c r="BG18" s="10">
        <f t="shared" si="39"/>
        <v>2747.52</v>
      </c>
      <c r="BH18" s="10">
        <f t="shared" si="39"/>
        <v>3112.56</v>
      </c>
      <c r="BI18" s="10">
        <f t="shared" si="39"/>
        <v>3268.7999999999997</v>
      </c>
      <c r="BJ18" s="10">
        <f t="shared" si="39"/>
        <v>3976.5599999999995</v>
      </c>
      <c r="BK18" s="10">
        <f t="shared" si="39"/>
        <v>4496.3999999999996</v>
      </c>
      <c r="BL18" s="10">
        <f t="shared" si="39"/>
        <v>4445.28</v>
      </c>
      <c r="BM18" s="10">
        <f t="shared" si="39"/>
        <v>4557.5999999999995</v>
      </c>
      <c r="BN18" s="10">
        <f t="shared" si="39"/>
        <v>6325.9199999999992</v>
      </c>
      <c r="BO18" s="68" t="s">
        <v>42</v>
      </c>
      <c r="BP18" s="69" t="s">
        <v>9</v>
      </c>
      <c r="BQ18" s="39">
        <v>0.62</v>
      </c>
      <c r="BR18" s="10">
        <f>$BQ$18*12*BR38</f>
        <v>2055.672</v>
      </c>
      <c r="BS18" s="10">
        <f t="shared" ref="BS18:DJ18" si="40">$BQ$18*12*BS38</f>
        <v>3937.248</v>
      </c>
      <c r="BT18" s="10">
        <f t="shared" si="40"/>
        <v>3663.4559999999997</v>
      </c>
      <c r="BU18" s="10">
        <f t="shared" si="40"/>
        <v>6707.9039999999995</v>
      </c>
      <c r="BV18" s="10">
        <f t="shared" si="40"/>
        <v>4814.424</v>
      </c>
      <c r="BW18" s="10">
        <f t="shared" si="40"/>
        <v>3786.2159999999994</v>
      </c>
      <c r="BX18" s="10">
        <f t="shared" si="40"/>
        <v>3824.904</v>
      </c>
      <c r="BY18" s="10">
        <f t="shared" si="40"/>
        <v>4763.0879999999997</v>
      </c>
      <c r="BZ18" s="10">
        <f t="shared" si="40"/>
        <v>1793.04</v>
      </c>
      <c r="CA18" s="10">
        <f t="shared" si="40"/>
        <v>1813.1279999999997</v>
      </c>
      <c r="CB18" s="10">
        <f t="shared" si="40"/>
        <v>1707.4799999999998</v>
      </c>
      <c r="CC18" s="10">
        <f t="shared" si="40"/>
        <v>3048.9119999999998</v>
      </c>
      <c r="CD18" s="10">
        <f t="shared" si="40"/>
        <v>3847.2239999999997</v>
      </c>
      <c r="CE18" s="10">
        <f t="shared" si="40"/>
        <v>6573.24</v>
      </c>
      <c r="CF18" s="10">
        <f t="shared" si="40"/>
        <v>4761.5999999999995</v>
      </c>
      <c r="CG18" s="10">
        <f t="shared" si="40"/>
        <v>4080.0959999999995</v>
      </c>
      <c r="CH18" s="10">
        <f t="shared" si="40"/>
        <v>3753.4799999999996</v>
      </c>
      <c r="CI18" s="10">
        <f t="shared" si="40"/>
        <v>3316.752</v>
      </c>
      <c r="CJ18" s="10">
        <f t="shared" si="40"/>
        <v>1685.9039999999998</v>
      </c>
      <c r="CK18" s="10">
        <f t="shared" si="40"/>
        <v>4187.9759999999997</v>
      </c>
      <c r="CL18" s="10">
        <f t="shared" si="40"/>
        <v>3577.8959999999997</v>
      </c>
      <c r="CM18" s="10">
        <f t="shared" si="40"/>
        <v>3296.6639999999998</v>
      </c>
      <c r="CN18" s="10">
        <f t="shared" si="40"/>
        <v>1866.6959999999999</v>
      </c>
      <c r="CO18" s="10">
        <f t="shared" si="40"/>
        <v>1388.3039999999999</v>
      </c>
      <c r="CP18" s="10">
        <f t="shared" si="40"/>
        <v>1753.6079999999997</v>
      </c>
      <c r="CQ18" s="10">
        <f t="shared" si="40"/>
        <v>4046.6159999999995</v>
      </c>
      <c r="CR18" s="10">
        <f t="shared" si="40"/>
        <v>2406.8399999999997</v>
      </c>
      <c r="CS18" s="10">
        <f t="shared" si="40"/>
        <v>5940.0959999999995</v>
      </c>
      <c r="CT18" s="10">
        <f t="shared" si="40"/>
        <v>5423.7599999999993</v>
      </c>
      <c r="CU18" s="10">
        <f t="shared" si="40"/>
        <v>4462.5119999999997</v>
      </c>
      <c r="CV18" s="10">
        <f t="shared" si="40"/>
        <v>2388.2399999999998</v>
      </c>
      <c r="CW18" s="10">
        <f t="shared" si="40"/>
        <v>3734.8799999999997</v>
      </c>
      <c r="CX18" s="10">
        <f t="shared" si="40"/>
        <v>3315.2640000000001</v>
      </c>
      <c r="CY18" s="10">
        <f t="shared" si="40"/>
        <v>4060.0080000000003</v>
      </c>
      <c r="CZ18" s="10">
        <f t="shared" si="40"/>
        <v>4204.3440000000001</v>
      </c>
      <c r="DA18" s="10">
        <f t="shared" si="40"/>
        <v>6573.24</v>
      </c>
      <c r="DB18" s="10">
        <f t="shared" si="40"/>
        <v>2484.2159999999994</v>
      </c>
      <c r="DC18" s="10">
        <f t="shared" si="40"/>
        <v>2136.7679999999996</v>
      </c>
      <c r="DD18" s="10">
        <f t="shared" si="40"/>
        <v>7063.5359999999991</v>
      </c>
      <c r="DE18" s="10">
        <f t="shared" si="40"/>
        <v>3621.0479999999998</v>
      </c>
      <c r="DF18" s="10">
        <f t="shared" si="40"/>
        <v>3638.904</v>
      </c>
      <c r="DG18" s="10">
        <f t="shared" si="40"/>
        <v>3182.8319999999999</v>
      </c>
      <c r="DH18" s="10">
        <f t="shared" si="40"/>
        <v>3246.0719999999997</v>
      </c>
      <c r="DI18" s="10">
        <f t="shared" si="40"/>
        <v>3254.2559999999994</v>
      </c>
      <c r="DJ18" s="10">
        <f t="shared" si="40"/>
        <v>5801.7119999999995</v>
      </c>
      <c r="DK18" s="68" t="s">
        <v>83</v>
      </c>
      <c r="DL18" s="69" t="s">
        <v>9</v>
      </c>
      <c r="DM18" s="39">
        <v>0.54</v>
      </c>
      <c r="DN18" s="10">
        <f>$DM$18*12*DN38</f>
        <v>1756.7280000000003</v>
      </c>
      <c r="DO18" s="10">
        <f t="shared" ref="DO18:DV18" si="41">$DM$18*12*DO38</f>
        <v>1551.3120000000001</v>
      </c>
      <c r="DP18" s="10">
        <f t="shared" si="41"/>
        <v>2500.6320000000001</v>
      </c>
      <c r="DQ18" s="10">
        <f t="shared" si="41"/>
        <v>1426.896</v>
      </c>
      <c r="DR18" s="10">
        <f t="shared" si="41"/>
        <v>2043.7919999999999</v>
      </c>
      <c r="DS18" s="10">
        <f t="shared" si="41"/>
        <v>1356.2640000000001</v>
      </c>
      <c r="DT18" s="10">
        <f t="shared" si="41"/>
        <v>2209.0320000000002</v>
      </c>
      <c r="DU18" s="10">
        <f t="shared" si="41"/>
        <v>1386.0720000000001</v>
      </c>
      <c r="DV18" s="10">
        <f t="shared" si="41"/>
        <v>6547.3920000000007</v>
      </c>
    </row>
    <row r="19" spans="1:126" s="1" customFormat="1" ht="38.25" customHeight="1" x14ac:dyDescent="0.2">
      <c r="A19" s="40" t="s">
        <v>43</v>
      </c>
      <c r="B19" s="50" t="s">
        <v>57</v>
      </c>
      <c r="C19" s="39">
        <v>7.0000000000000007E-2</v>
      </c>
      <c r="D19" s="10">
        <f>$C$19*12*D38</f>
        <v>482.24400000000009</v>
      </c>
      <c r="E19" s="10">
        <f t="shared" ref="E19:M19" si="42">$C$19*12*E38</f>
        <v>455.53199999999998</v>
      </c>
      <c r="F19" s="10">
        <f t="shared" si="42"/>
        <v>433.10400000000004</v>
      </c>
      <c r="G19" s="10">
        <f t="shared" si="42"/>
        <v>430.66800000000006</v>
      </c>
      <c r="H19" s="10">
        <f t="shared" si="42"/>
        <v>427.64400000000006</v>
      </c>
      <c r="I19" s="10">
        <f t="shared" si="42"/>
        <v>394.71600000000001</v>
      </c>
      <c r="J19" s="10">
        <f t="shared" si="42"/>
        <v>186.648</v>
      </c>
      <c r="K19" s="10">
        <f t="shared" si="42"/>
        <v>348.34800000000001</v>
      </c>
      <c r="L19" s="10">
        <f t="shared" si="42"/>
        <v>466.62000000000006</v>
      </c>
      <c r="M19" s="10">
        <f t="shared" si="42"/>
        <v>255.696</v>
      </c>
      <c r="N19" s="65" t="s">
        <v>43</v>
      </c>
      <c r="O19" s="39" t="s">
        <v>68</v>
      </c>
      <c r="P19" s="39">
        <v>0.08</v>
      </c>
      <c r="Q19" s="10">
        <f>$P$19*12*Q38</f>
        <v>361.34399999999994</v>
      </c>
      <c r="R19" s="10">
        <f t="shared" ref="R19:AT19" si="43">$P$19*12*R38</f>
        <v>538.65599999999995</v>
      </c>
      <c r="S19" s="10">
        <f t="shared" si="43"/>
        <v>464.54399999999998</v>
      </c>
      <c r="T19" s="10">
        <f t="shared" si="43"/>
        <v>321.98399999999998</v>
      </c>
      <c r="U19" s="10">
        <f t="shared" si="43"/>
        <v>326.88</v>
      </c>
      <c r="V19" s="10">
        <f t="shared" si="43"/>
        <v>205.72800000000001</v>
      </c>
      <c r="W19" s="10">
        <f t="shared" si="43"/>
        <v>386.01600000000002</v>
      </c>
      <c r="X19" s="10">
        <f t="shared" si="43"/>
        <v>395.80799999999999</v>
      </c>
      <c r="Y19" s="10">
        <f t="shared" si="43"/>
        <v>491.80799999999994</v>
      </c>
      <c r="Z19" s="10">
        <f t="shared" si="43"/>
        <v>569.952</v>
      </c>
      <c r="AA19" s="10">
        <f t="shared" si="43"/>
        <v>777.88799999999992</v>
      </c>
      <c r="AB19" s="10">
        <f t="shared" si="43"/>
        <v>527.42399999999998</v>
      </c>
      <c r="AC19" s="10">
        <f t="shared" si="43"/>
        <v>424.416</v>
      </c>
      <c r="AD19" s="10">
        <f t="shared" si="43"/>
        <v>365.37600000000003</v>
      </c>
      <c r="AE19" s="10">
        <f t="shared" si="43"/>
        <v>535.96799999999996</v>
      </c>
      <c r="AF19" s="10">
        <f t="shared" si="43"/>
        <v>685.92</v>
      </c>
      <c r="AG19" s="10">
        <f t="shared" si="43"/>
        <v>448.03199999999998</v>
      </c>
      <c r="AH19" s="10">
        <f t="shared" si="43"/>
        <v>418.56</v>
      </c>
      <c r="AI19" s="10">
        <f t="shared" si="43"/>
        <v>924.096</v>
      </c>
      <c r="AJ19" s="10">
        <f t="shared" si="43"/>
        <v>928.12799999999993</v>
      </c>
      <c r="AK19" s="10">
        <f t="shared" si="43"/>
        <v>471.45600000000002</v>
      </c>
      <c r="AL19" s="10">
        <f t="shared" si="43"/>
        <v>238.36799999999999</v>
      </c>
      <c r="AM19" s="10">
        <f t="shared" si="43"/>
        <v>532.03200000000004</v>
      </c>
      <c r="AN19" s="10">
        <f t="shared" si="43"/>
        <v>225.79199999999997</v>
      </c>
      <c r="AO19" s="10">
        <f t="shared" si="43"/>
        <v>308.928</v>
      </c>
      <c r="AP19" s="10">
        <f t="shared" si="43"/>
        <v>556.99200000000008</v>
      </c>
      <c r="AQ19" s="10">
        <f t="shared" si="43"/>
        <v>479.71199999999999</v>
      </c>
      <c r="AR19" s="10">
        <f t="shared" si="43"/>
        <v>406.56</v>
      </c>
      <c r="AS19" s="10">
        <f t="shared" si="43"/>
        <v>416.25600000000003</v>
      </c>
      <c r="AT19" s="10">
        <f t="shared" si="43"/>
        <v>412.12799999999999</v>
      </c>
      <c r="AU19" s="65" t="s">
        <v>84</v>
      </c>
      <c r="AV19" s="39" t="s">
        <v>68</v>
      </c>
      <c r="AW19" s="39">
        <v>0.06</v>
      </c>
      <c r="AX19" s="10">
        <f>$AW$19*12*AX38</f>
        <v>150.624</v>
      </c>
      <c r="AY19" s="65" t="s">
        <v>43</v>
      </c>
      <c r="AZ19" s="39" t="s">
        <v>57</v>
      </c>
      <c r="BA19" s="39">
        <v>7.0000000000000007E-2</v>
      </c>
      <c r="BB19" s="10">
        <f>$BA$19*12*BB38</f>
        <v>962.89200000000005</v>
      </c>
      <c r="BC19" s="10">
        <f t="shared" ref="BC19:BN19" si="44">$BA$19*12*BC38</f>
        <v>333.56400000000008</v>
      </c>
      <c r="BD19" s="10">
        <f t="shared" si="44"/>
        <v>393.37200000000007</v>
      </c>
      <c r="BE19" s="10">
        <f t="shared" si="44"/>
        <v>433.86</v>
      </c>
      <c r="BF19" s="10">
        <f t="shared" si="44"/>
        <v>388.66800000000001</v>
      </c>
      <c r="BG19" s="10">
        <f t="shared" si="44"/>
        <v>320.54400000000004</v>
      </c>
      <c r="BH19" s="10">
        <f t="shared" si="44"/>
        <v>363.13200000000006</v>
      </c>
      <c r="BI19" s="10">
        <f t="shared" si="44"/>
        <v>381.36</v>
      </c>
      <c r="BJ19" s="10">
        <f t="shared" si="44"/>
        <v>463.93200000000002</v>
      </c>
      <c r="BK19" s="10">
        <f t="shared" si="44"/>
        <v>524.58000000000004</v>
      </c>
      <c r="BL19" s="10">
        <f t="shared" si="44"/>
        <v>518.61599999999999</v>
      </c>
      <c r="BM19" s="10">
        <f t="shared" si="44"/>
        <v>531.72</v>
      </c>
      <c r="BN19" s="10">
        <f t="shared" si="44"/>
        <v>738.02400000000011</v>
      </c>
      <c r="BO19" s="65" t="s">
        <v>43</v>
      </c>
      <c r="BP19" s="39" t="s">
        <v>68</v>
      </c>
      <c r="BQ19" s="39">
        <v>0.08</v>
      </c>
      <c r="BR19" s="10">
        <f>$BQ$19*12*BR38</f>
        <v>265.24799999999999</v>
      </c>
      <c r="BS19" s="10">
        <f t="shared" ref="BS19:DJ19" si="45">$BQ$19*12*BS38</f>
        <v>508.03200000000004</v>
      </c>
      <c r="BT19" s="10">
        <f t="shared" si="45"/>
        <v>472.70399999999995</v>
      </c>
      <c r="BU19" s="10">
        <f t="shared" si="45"/>
        <v>865.53599999999994</v>
      </c>
      <c r="BV19" s="10">
        <f t="shared" si="45"/>
        <v>621.21600000000001</v>
      </c>
      <c r="BW19" s="10">
        <f t="shared" si="45"/>
        <v>488.54399999999998</v>
      </c>
      <c r="BX19" s="10">
        <f t="shared" si="45"/>
        <v>493.536</v>
      </c>
      <c r="BY19" s="10">
        <f t="shared" si="45"/>
        <v>614.59199999999998</v>
      </c>
      <c r="BZ19" s="10">
        <f t="shared" si="45"/>
        <v>231.35999999999999</v>
      </c>
      <c r="CA19" s="10">
        <f t="shared" si="45"/>
        <v>233.95199999999997</v>
      </c>
      <c r="CB19" s="10">
        <f t="shared" si="45"/>
        <v>220.32</v>
      </c>
      <c r="CC19" s="10">
        <f t="shared" si="45"/>
        <v>393.40800000000002</v>
      </c>
      <c r="CD19" s="10">
        <f t="shared" si="45"/>
        <v>496.416</v>
      </c>
      <c r="CE19" s="10">
        <f t="shared" si="45"/>
        <v>848.16</v>
      </c>
      <c r="CF19" s="10">
        <f t="shared" si="45"/>
        <v>614.4</v>
      </c>
      <c r="CG19" s="10">
        <f t="shared" si="45"/>
        <v>526.46399999999994</v>
      </c>
      <c r="CH19" s="10">
        <f t="shared" si="45"/>
        <v>484.32</v>
      </c>
      <c r="CI19" s="10">
        <f t="shared" si="45"/>
        <v>427.96800000000002</v>
      </c>
      <c r="CJ19" s="10">
        <f t="shared" si="45"/>
        <v>217.53599999999997</v>
      </c>
      <c r="CK19" s="10">
        <f t="shared" si="45"/>
        <v>540.38400000000001</v>
      </c>
      <c r="CL19" s="10">
        <f t="shared" si="45"/>
        <v>461.66399999999999</v>
      </c>
      <c r="CM19" s="10">
        <f t="shared" si="45"/>
        <v>425.37600000000003</v>
      </c>
      <c r="CN19" s="10">
        <f t="shared" si="45"/>
        <v>240.864</v>
      </c>
      <c r="CO19" s="10">
        <f t="shared" si="45"/>
        <v>179.136</v>
      </c>
      <c r="CP19" s="10">
        <f t="shared" si="45"/>
        <v>226.27199999999999</v>
      </c>
      <c r="CQ19" s="10">
        <f t="shared" si="45"/>
        <v>522.14400000000001</v>
      </c>
      <c r="CR19" s="10">
        <f t="shared" si="45"/>
        <v>310.56</v>
      </c>
      <c r="CS19" s="10">
        <f t="shared" si="45"/>
        <v>766.46399999999994</v>
      </c>
      <c r="CT19" s="10">
        <f t="shared" si="45"/>
        <v>699.83999999999992</v>
      </c>
      <c r="CU19" s="10">
        <f t="shared" si="45"/>
        <v>575.80799999999988</v>
      </c>
      <c r="CV19" s="10">
        <f t="shared" si="45"/>
        <v>308.15999999999997</v>
      </c>
      <c r="CW19" s="10">
        <f t="shared" si="45"/>
        <v>481.91999999999996</v>
      </c>
      <c r="CX19" s="10">
        <f t="shared" si="45"/>
        <v>427.77600000000001</v>
      </c>
      <c r="CY19" s="10">
        <f t="shared" si="45"/>
        <v>523.87200000000007</v>
      </c>
      <c r="CZ19" s="10">
        <f t="shared" si="45"/>
        <v>542.49599999999998</v>
      </c>
      <c r="DA19" s="10">
        <f t="shared" si="45"/>
        <v>848.16</v>
      </c>
      <c r="DB19" s="10">
        <f t="shared" si="45"/>
        <v>320.54399999999998</v>
      </c>
      <c r="DC19" s="10">
        <f t="shared" si="45"/>
        <v>275.71199999999999</v>
      </c>
      <c r="DD19" s="10">
        <f t="shared" si="45"/>
        <v>911.42399999999998</v>
      </c>
      <c r="DE19" s="10">
        <f t="shared" si="45"/>
        <v>467.23199999999997</v>
      </c>
      <c r="DF19" s="10">
        <f t="shared" si="45"/>
        <v>469.536</v>
      </c>
      <c r="DG19" s="10">
        <f t="shared" si="45"/>
        <v>410.68799999999999</v>
      </c>
      <c r="DH19" s="10">
        <f t="shared" si="45"/>
        <v>418.84800000000001</v>
      </c>
      <c r="DI19" s="10">
        <f t="shared" si="45"/>
        <v>419.90399999999994</v>
      </c>
      <c r="DJ19" s="10">
        <f t="shared" si="45"/>
        <v>748.60799999999995</v>
      </c>
      <c r="DK19" s="65" t="s">
        <v>84</v>
      </c>
      <c r="DL19" s="39" t="s">
        <v>68</v>
      </c>
      <c r="DM19" s="39">
        <v>0.06</v>
      </c>
      <c r="DN19" s="10">
        <f>$DM$19*12*DN38</f>
        <v>195.19200000000001</v>
      </c>
      <c r="DO19" s="10">
        <f t="shared" ref="DO19:DV19" si="46">$DM$19*12*DO38</f>
        <v>172.36799999999999</v>
      </c>
      <c r="DP19" s="10">
        <f t="shared" si="46"/>
        <v>277.84799999999996</v>
      </c>
      <c r="DQ19" s="10">
        <f t="shared" si="46"/>
        <v>158.54399999999998</v>
      </c>
      <c r="DR19" s="10">
        <f t="shared" si="46"/>
        <v>227.08799999999997</v>
      </c>
      <c r="DS19" s="10">
        <f t="shared" si="46"/>
        <v>150.696</v>
      </c>
      <c r="DT19" s="10">
        <f t="shared" si="46"/>
        <v>245.44799999999998</v>
      </c>
      <c r="DU19" s="10">
        <f t="shared" si="46"/>
        <v>154.00800000000001</v>
      </c>
      <c r="DV19" s="10">
        <f t="shared" si="46"/>
        <v>727.48799999999994</v>
      </c>
    </row>
    <row r="20" spans="1:126" s="1" customFormat="1" ht="24" x14ac:dyDescent="0.2">
      <c r="A20" s="40" t="s">
        <v>44</v>
      </c>
      <c r="B20" s="50" t="s">
        <v>58</v>
      </c>
      <c r="C20" s="39">
        <v>2.4900000000000002</v>
      </c>
      <c r="D20" s="10">
        <f>$C$20*12*D38</f>
        <v>17154.108000000004</v>
      </c>
      <c r="E20" s="10">
        <f t="shared" ref="E20:M20" si="47">$C$20*12*E38</f>
        <v>16203.924000000001</v>
      </c>
      <c r="F20" s="10">
        <f t="shared" si="47"/>
        <v>15406.128000000002</v>
      </c>
      <c r="G20" s="10">
        <f t="shared" si="47"/>
        <v>15319.476000000002</v>
      </c>
      <c r="H20" s="10">
        <f t="shared" si="47"/>
        <v>15211.908000000001</v>
      </c>
      <c r="I20" s="10">
        <f t="shared" si="47"/>
        <v>14040.612000000001</v>
      </c>
      <c r="J20" s="10">
        <f t="shared" si="47"/>
        <v>6639.3360000000002</v>
      </c>
      <c r="K20" s="10">
        <f t="shared" si="47"/>
        <v>12391.236000000001</v>
      </c>
      <c r="L20" s="10">
        <f t="shared" si="47"/>
        <v>16598.34</v>
      </c>
      <c r="M20" s="10">
        <f t="shared" si="47"/>
        <v>9095.4719999999998</v>
      </c>
      <c r="N20" s="64" t="s">
        <v>44</v>
      </c>
      <c r="O20" s="70" t="s">
        <v>69</v>
      </c>
      <c r="P20" s="39">
        <v>2.4900000000000002</v>
      </c>
      <c r="Q20" s="10">
        <f>$P$20*12*Q38</f>
        <v>11246.832</v>
      </c>
      <c r="R20" s="10">
        <f t="shared" ref="R20:AT20" si="48">$P$20*12*R38</f>
        <v>16765.668000000001</v>
      </c>
      <c r="S20" s="10">
        <f t="shared" si="48"/>
        <v>14458.932000000001</v>
      </c>
      <c r="T20" s="10">
        <f t="shared" si="48"/>
        <v>10021.752</v>
      </c>
      <c r="U20" s="10">
        <f t="shared" si="48"/>
        <v>10174.140000000001</v>
      </c>
      <c r="V20" s="10">
        <f t="shared" si="48"/>
        <v>6403.2840000000006</v>
      </c>
      <c r="W20" s="10">
        <f t="shared" si="48"/>
        <v>12014.748000000001</v>
      </c>
      <c r="X20" s="10">
        <f t="shared" si="48"/>
        <v>12319.524000000001</v>
      </c>
      <c r="Y20" s="10">
        <f t="shared" si="48"/>
        <v>15307.523999999999</v>
      </c>
      <c r="Z20" s="10">
        <f t="shared" si="48"/>
        <v>17739.756000000001</v>
      </c>
      <c r="AA20" s="10">
        <f t="shared" si="48"/>
        <v>24211.763999999999</v>
      </c>
      <c r="AB20" s="10">
        <f t="shared" si="48"/>
        <v>16416.072</v>
      </c>
      <c r="AC20" s="10">
        <f t="shared" si="48"/>
        <v>13209.948000000002</v>
      </c>
      <c r="AD20" s="10">
        <f t="shared" si="48"/>
        <v>11372.328000000001</v>
      </c>
      <c r="AE20" s="10">
        <f t="shared" si="48"/>
        <v>16682.004000000001</v>
      </c>
      <c r="AF20" s="10">
        <f t="shared" si="48"/>
        <v>21349.260000000002</v>
      </c>
      <c r="AG20" s="10">
        <f t="shared" si="48"/>
        <v>13944.996000000001</v>
      </c>
      <c r="AH20" s="10">
        <f t="shared" si="48"/>
        <v>13027.68</v>
      </c>
      <c r="AI20" s="10">
        <f t="shared" si="48"/>
        <v>28762.488000000005</v>
      </c>
      <c r="AJ20" s="10">
        <f t="shared" si="48"/>
        <v>28887.984</v>
      </c>
      <c r="AK20" s="10">
        <f t="shared" si="48"/>
        <v>14674.068000000001</v>
      </c>
      <c r="AL20" s="10">
        <f t="shared" si="48"/>
        <v>7419.2040000000006</v>
      </c>
      <c r="AM20" s="10">
        <f t="shared" si="48"/>
        <v>16559.496000000003</v>
      </c>
      <c r="AN20" s="10">
        <f t="shared" si="48"/>
        <v>7027.7759999999998</v>
      </c>
      <c r="AO20" s="10">
        <f t="shared" si="48"/>
        <v>9615.3840000000018</v>
      </c>
      <c r="AP20" s="10">
        <f t="shared" si="48"/>
        <v>17336.376000000004</v>
      </c>
      <c r="AQ20" s="10">
        <f t="shared" si="48"/>
        <v>14931.036</v>
      </c>
      <c r="AR20" s="10">
        <f t="shared" si="48"/>
        <v>12654.18</v>
      </c>
      <c r="AS20" s="10">
        <f t="shared" si="48"/>
        <v>12955.968000000003</v>
      </c>
      <c r="AT20" s="10">
        <f t="shared" si="48"/>
        <v>12827.484000000002</v>
      </c>
      <c r="AU20" s="64" t="s">
        <v>85</v>
      </c>
      <c r="AV20" s="70" t="s">
        <v>86</v>
      </c>
      <c r="AW20" s="39">
        <v>3.34</v>
      </c>
      <c r="AX20" s="10">
        <f>$AW$20*12*AX38</f>
        <v>8384.735999999999</v>
      </c>
      <c r="AY20" s="64" t="s">
        <v>44</v>
      </c>
      <c r="AZ20" s="70" t="s">
        <v>58</v>
      </c>
      <c r="BA20" s="39">
        <v>2.4900000000000002</v>
      </c>
      <c r="BB20" s="10">
        <f>$BA$20*12*BB38</f>
        <v>34251.444000000003</v>
      </c>
      <c r="BC20" s="10">
        <f t="shared" ref="BC20:BN20" si="49">$BA$20*12*BC38</f>
        <v>11865.348000000002</v>
      </c>
      <c r="BD20" s="10">
        <f t="shared" si="49"/>
        <v>13992.804000000002</v>
      </c>
      <c r="BE20" s="10">
        <f t="shared" si="49"/>
        <v>15433.02</v>
      </c>
      <c r="BF20" s="10">
        <f t="shared" si="49"/>
        <v>13825.476000000001</v>
      </c>
      <c r="BG20" s="10">
        <f t="shared" si="49"/>
        <v>11402.208000000002</v>
      </c>
      <c r="BH20" s="10">
        <f t="shared" si="49"/>
        <v>12917.124000000002</v>
      </c>
      <c r="BI20" s="10">
        <f t="shared" si="49"/>
        <v>13565.52</v>
      </c>
      <c r="BJ20" s="10">
        <f t="shared" si="49"/>
        <v>16502.723999999998</v>
      </c>
      <c r="BK20" s="10">
        <f t="shared" si="49"/>
        <v>18660.060000000001</v>
      </c>
      <c r="BL20" s="10">
        <f t="shared" si="49"/>
        <v>18447.912</v>
      </c>
      <c r="BM20" s="10">
        <f t="shared" si="49"/>
        <v>18914.04</v>
      </c>
      <c r="BN20" s="10">
        <f t="shared" si="49"/>
        <v>26252.568000000003</v>
      </c>
      <c r="BO20" s="64" t="s">
        <v>44</v>
      </c>
      <c r="BP20" s="70" t="s">
        <v>69</v>
      </c>
      <c r="BQ20" s="39">
        <v>2.4900000000000002</v>
      </c>
      <c r="BR20" s="10">
        <f>$BQ$20*12*BR38</f>
        <v>8255.844000000001</v>
      </c>
      <c r="BS20" s="10">
        <f t="shared" ref="BS20:DJ20" si="50">$BQ$20*12*BS38</f>
        <v>15812.496000000003</v>
      </c>
      <c r="BT20" s="10">
        <f t="shared" si="50"/>
        <v>14712.912</v>
      </c>
      <c r="BU20" s="10">
        <f t="shared" si="50"/>
        <v>26939.808000000005</v>
      </c>
      <c r="BV20" s="10">
        <f t="shared" si="50"/>
        <v>19335.348000000002</v>
      </c>
      <c r="BW20" s="10">
        <f t="shared" si="50"/>
        <v>15205.932000000001</v>
      </c>
      <c r="BX20" s="10">
        <f t="shared" si="50"/>
        <v>15361.308000000003</v>
      </c>
      <c r="BY20" s="10">
        <f t="shared" si="50"/>
        <v>19129.176000000003</v>
      </c>
      <c r="BZ20" s="10">
        <f t="shared" si="50"/>
        <v>7201.0800000000008</v>
      </c>
      <c r="CA20" s="10">
        <f t="shared" si="50"/>
        <v>7281.7560000000003</v>
      </c>
      <c r="CB20" s="10">
        <f t="shared" si="50"/>
        <v>6857.4600000000009</v>
      </c>
      <c r="CC20" s="10">
        <f t="shared" si="50"/>
        <v>12244.824000000001</v>
      </c>
      <c r="CD20" s="10">
        <f t="shared" si="50"/>
        <v>15450.948000000002</v>
      </c>
      <c r="CE20" s="10">
        <f t="shared" si="50"/>
        <v>26398.980000000003</v>
      </c>
      <c r="CF20" s="10">
        <f t="shared" si="50"/>
        <v>19123.2</v>
      </c>
      <c r="CG20" s="10">
        <f t="shared" si="50"/>
        <v>16386.191999999999</v>
      </c>
      <c r="CH20" s="10">
        <f t="shared" si="50"/>
        <v>15074.460000000001</v>
      </c>
      <c r="CI20" s="10">
        <f t="shared" si="50"/>
        <v>13320.504000000001</v>
      </c>
      <c r="CJ20" s="10">
        <f t="shared" si="50"/>
        <v>6770.808</v>
      </c>
      <c r="CK20" s="10">
        <f t="shared" si="50"/>
        <v>16819.452000000001</v>
      </c>
      <c r="CL20" s="10">
        <f t="shared" si="50"/>
        <v>14369.292000000001</v>
      </c>
      <c r="CM20" s="10">
        <f t="shared" si="50"/>
        <v>13239.828000000001</v>
      </c>
      <c r="CN20" s="10">
        <f t="shared" si="50"/>
        <v>7496.8920000000007</v>
      </c>
      <c r="CO20" s="10">
        <f t="shared" si="50"/>
        <v>5575.6080000000002</v>
      </c>
      <c r="CP20" s="10">
        <f t="shared" si="50"/>
        <v>7042.7160000000003</v>
      </c>
      <c r="CQ20" s="10">
        <f t="shared" si="50"/>
        <v>16251.732</v>
      </c>
      <c r="CR20" s="10">
        <f t="shared" si="50"/>
        <v>9666.18</v>
      </c>
      <c r="CS20" s="10">
        <f t="shared" si="50"/>
        <v>23856.192000000003</v>
      </c>
      <c r="CT20" s="10">
        <f t="shared" si="50"/>
        <v>21782.52</v>
      </c>
      <c r="CU20" s="10">
        <f t="shared" si="50"/>
        <v>17922.024000000001</v>
      </c>
      <c r="CV20" s="10">
        <f t="shared" si="50"/>
        <v>9591.4800000000014</v>
      </c>
      <c r="CW20" s="10">
        <f t="shared" si="50"/>
        <v>14999.760000000002</v>
      </c>
      <c r="CX20" s="10">
        <f t="shared" si="50"/>
        <v>13314.528000000002</v>
      </c>
      <c r="CY20" s="10">
        <f t="shared" si="50"/>
        <v>16305.516000000003</v>
      </c>
      <c r="CZ20" s="10">
        <f t="shared" si="50"/>
        <v>16885.188000000002</v>
      </c>
      <c r="DA20" s="10">
        <f t="shared" si="50"/>
        <v>26398.980000000003</v>
      </c>
      <c r="DB20" s="10">
        <f t="shared" si="50"/>
        <v>9976.9320000000007</v>
      </c>
      <c r="DC20" s="10">
        <f t="shared" si="50"/>
        <v>8581.5360000000001</v>
      </c>
      <c r="DD20" s="10">
        <f t="shared" si="50"/>
        <v>28368.072</v>
      </c>
      <c r="DE20" s="10">
        <f t="shared" si="50"/>
        <v>14542.596000000001</v>
      </c>
      <c r="DF20" s="10">
        <f t="shared" si="50"/>
        <v>14614.308000000003</v>
      </c>
      <c r="DG20" s="10">
        <f t="shared" si="50"/>
        <v>12782.664000000001</v>
      </c>
      <c r="DH20" s="10">
        <f t="shared" si="50"/>
        <v>13036.644000000002</v>
      </c>
      <c r="DI20" s="10">
        <f t="shared" si="50"/>
        <v>13069.512000000001</v>
      </c>
      <c r="DJ20" s="10">
        <f t="shared" si="50"/>
        <v>23300.423999999999</v>
      </c>
      <c r="DK20" s="64" t="s">
        <v>85</v>
      </c>
      <c r="DL20" s="70" t="s">
        <v>86</v>
      </c>
      <c r="DM20" s="39">
        <v>3.34</v>
      </c>
      <c r="DN20" s="10">
        <f>$DM$20*12*DN38</f>
        <v>10865.688</v>
      </c>
      <c r="DO20" s="10">
        <f t="shared" ref="DO20:DV20" si="51">$DM$20*12*DO38</f>
        <v>9595.152</v>
      </c>
      <c r="DP20" s="10">
        <f t="shared" si="51"/>
        <v>15466.871999999998</v>
      </c>
      <c r="DQ20" s="10">
        <f t="shared" si="51"/>
        <v>8825.616</v>
      </c>
      <c r="DR20" s="10">
        <f t="shared" si="51"/>
        <v>12641.231999999998</v>
      </c>
      <c r="DS20" s="10">
        <f t="shared" si="51"/>
        <v>8388.7440000000006</v>
      </c>
      <c r="DT20" s="10">
        <f t="shared" si="51"/>
        <v>13663.271999999999</v>
      </c>
      <c r="DU20" s="10">
        <f t="shared" si="51"/>
        <v>8573.1119999999992</v>
      </c>
      <c r="DV20" s="10">
        <f t="shared" si="51"/>
        <v>40496.831999999995</v>
      </c>
    </row>
    <row r="21" spans="1:126" s="33" customFormat="1" ht="12.75" customHeight="1" x14ac:dyDescent="0.2">
      <c r="A21" s="51"/>
      <c r="B21" s="52"/>
      <c r="C21" s="5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64"/>
      <c r="O21" s="39"/>
      <c r="P21" s="39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64" t="s">
        <v>87</v>
      </c>
      <c r="AV21" s="39" t="s">
        <v>3</v>
      </c>
      <c r="AW21" s="39">
        <v>4.04</v>
      </c>
      <c r="AX21" s="10">
        <f>$AW$21*12*AX38</f>
        <v>10142.016</v>
      </c>
      <c r="AY21" s="64"/>
      <c r="AZ21" s="39"/>
      <c r="BA21" s="39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64"/>
      <c r="BP21" s="39"/>
      <c r="BQ21" s="39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64" t="s">
        <v>87</v>
      </c>
      <c r="DL21" s="39" t="s">
        <v>3</v>
      </c>
      <c r="DM21" s="39">
        <v>4.04</v>
      </c>
      <c r="DN21" s="10">
        <f>$DM$21*DN38*12</f>
        <v>13142.928000000002</v>
      </c>
      <c r="DO21" s="10">
        <f t="shared" ref="DO21:DV21" si="52">$DM$21*DO38*12</f>
        <v>11606.112000000001</v>
      </c>
      <c r="DP21" s="10">
        <f t="shared" si="52"/>
        <v>18708.431999999997</v>
      </c>
      <c r="DQ21" s="10">
        <f t="shared" si="52"/>
        <v>10675.295999999998</v>
      </c>
      <c r="DR21" s="10">
        <f t="shared" si="52"/>
        <v>15290.591999999999</v>
      </c>
      <c r="DS21" s="10">
        <f t="shared" si="52"/>
        <v>10146.864</v>
      </c>
      <c r="DT21" s="10">
        <f t="shared" si="52"/>
        <v>16526.831999999999</v>
      </c>
      <c r="DU21" s="10">
        <f t="shared" si="52"/>
        <v>10369.872000000001</v>
      </c>
      <c r="DV21" s="10">
        <f t="shared" si="52"/>
        <v>48984.192000000003</v>
      </c>
    </row>
    <row r="22" spans="1:126" s="33" customFormat="1" ht="12.75" customHeight="1" x14ac:dyDescent="0.2">
      <c r="A22" s="75"/>
      <c r="B22" s="52"/>
      <c r="C22" s="5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76"/>
      <c r="O22" s="39"/>
      <c r="P22" s="39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76"/>
      <c r="AV22" s="39"/>
      <c r="AW22" s="39"/>
      <c r="AX22" s="10"/>
      <c r="AY22" s="76"/>
      <c r="AZ22" s="39"/>
      <c r="BA22" s="39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76"/>
      <c r="BP22" s="39"/>
      <c r="BQ22" s="39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76"/>
      <c r="DL22" s="39"/>
      <c r="DM22" s="39"/>
      <c r="DN22" s="10"/>
      <c r="DO22" s="10"/>
      <c r="DP22" s="10"/>
      <c r="DQ22" s="10"/>
      <c r="DR22" s="10"/>
      <c r="DS22" s="10"/>
      <c r="DT22" s="10"/>
      <c r="DU22" s="10"/>
      <c r="DV22" s="10"/>
    </row>
    <row r="23" spans="1:126" s="33" customFormat="1" ht="12.75" customHeight="1" x14ac:dyDescent="0.2">
      <c r="A23" s="75"/>
      <c r="B23" s="52"/>
      <c r="C23" s="5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76"/>
      <c r="O23" s="39"/>
      <c r="P23" s="39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76"/>
      <c r="AV23" s="39"/>
      <c r="AW23" s="39"/>
      <c r="AX23" s="10"/>
      <c r="AY23" s="76"/>
      <c r="AZ23" s="39"/>
      <c r="BA23" s="39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76"/>
      <c r="BP23" s="39"/>
      <c r="BQ23" s="39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76"/>
      <c r="DL23" s="39"/>
      <c r="DM23" s="39"/>
      <c r="DN23" s="10"/>
      <c r="DO23" s="10"/>
      <c r="DP23" s="10"/>
      <c r="DQ23" s="10"/>
      <c r="DR23" s="10"/>
      <c r="DS23" s="10"/>
      <c r="DT23" s="10"/>
      <c r="DU23" s="10"/>
      <c r="DV23" s="10"/>
    </row>
    <row r="24" spans="1:126" s="1" customFormat="1" ht="27" customHeight="1" x14ac:dyDescent="0.2">
      <c r="A24" s="41" t="s">
        <v>8</v>
      </c>
      <c r="B24" s="50"/>
      <c r="C24" s="44">
        <f>SUM(C25:C27)</f>
        <v>2.1399999999999997</v>
      </c>
      <c r="D24" s="11">
        <f>SUM(D25:D27)</f>
        <v>14742.887999999999</v>
      </c>
      <c r="E24" s="11">
        <f t="shared" ref="E24:M24" si="53">SUM(E25:E27)</f>
        <v>13926.263999999997</v>
      </c>
      <c r="F24" s="11">
        <f t="shared" si="53"/>
        <v>13240.608</v>
      </c>
      <c r="G24" s="11">
        <f t="shared" si="53"/>
        <v>13166.135999999999</v>
      </c>
      <c r="H24" s="11">
        <f t="shared" si="53"/>
        <v>13073.687999999998</v>
      </c>
      <c r="I24" s="11">
        <f t="shared" si="53"/>
        <v>12067.031999999999</v>
      </c>
      <c r="J24" s="11">
        <f t="shared" si="53"/>
        <v>5706.0959999999995</v>
      </c>
      <c r="K24" s="11">
        <f t="shared" si="53"/>
        <v>10649.495999999999</v>
      </c>
      <c r="L24" s="11">
        <f t="shared" si="53"/>
        <v>14265.239999999998</v>
      </c>
      <c r="M24" s="11">
        <f t="shared" si="53"/>
        <v>7816.9919999999984</v>
      </c>
      <c r="N24" s="67" t="s">
        <v>8</v>
      </c>
      <c r="O24" s="63"/>
      <c r="P24" s="44">
        <f>SUM(P25:P27)</f>
        <v>4.93</v>
      </c>
      <c r="Q24" s="11">
        <f>SUM(Q25:Q27)</f>
        <v>22267.824000000001</v>
      </c>
      <c r="R24" s="11">
        <f t="shared" ref="R24:AT24" si="54">SUM(R25:R27)</f>
        <v>33194.676000000007</v>
      </c>
      <c r="S24" s="11">
        <f t="shared" si="54"/>
        <v>28627.524000000001</v>
      </c>
      <c r="T24" s="11">
        <f t="shared" si="54"/>
        <v>19842.263999999999</v>
      </c>
      <c r="U24" s="11">
        <f t="shared" si="54"/>
        <v>20143.98</v>
      </c>
      <c r="V24" s="11">
        <f t="shared" si="54"/>
        <v>12677.988000000001</v>
      </c>
      <c r="W24" s="11">
        <f t="shared" si="54"/>
        <v>23788.236000000001</v>
      </c>
      <c r="X24" s="11">
        <f t="shared" si="54"/>
        <v>24391.668000000001</v>
      </c>
      <c r="Y24" s="11">
        <f t="shared" si="54"/>
        <v>30307.667999999998</v>
      </c>
      <c r="Z24" s="11">
        <f t="shared" si="54"/>
        <v>35123.292000000001</v>
      </c>
      <c r="AA24" s="11">
        <f t="shared" si="54"/>
        <v>47937.347999999998</v>
      </c>
      <c r="AB24" s="11">
        <f t="shared" si="54"/>
        <v>32502.504000000001</v>
      </c>
      <c r="AC24" s="11">
        <f t="shared" si="54"/>
        <v>26154.636000000002</v>
      </c>
      <c r="AD24" s="11">
        <f t="shared" si="54"/>
        <v>22516.296000000002</v>
      </c>
      <c r="AE24" s="11">
        <f t="shared" si="54"/>
        <v>33029.027999999998</v>
      </c>
      <c r="AF24" s="11">
        <f t="shared" si="54"/>
        <v>42269.82</v>
      </c>
      <c r="AG24" s="11">
        <f t="shared" si="54"/>
        <v>27609.971999999998</v>
      </c>
      <c r="AH24" s="11">
        <f t="shared" si="54"/>
        <v>25793.760000000002</v>
      </c>
      <c r="AI24" s="11">
        <f t="shared" si="54"/>
        <v>56947.415999999997</v>
      </c>
      <c r="AJ24" s="11">
        <f t="shared" si="54"/>
        <v>57195.888000000006</v>
      </c>
      <c r="AK24" s="11">
        <f t="shared" si="54"/>
        <v>29053.476000000002</v>
      </c>
      <c r="AL24" s="11">
        <f t="shared" si="54"/>
        <v>14689.428</v>
      </c>
      <c r="AM24" s="11">
        <f t="shared" si="54"/>
        <v>32786.472000000002</v>
      </c>
      <c r="AN24" s="11">
        <f t="shared" si="54"/>
        <v>13914.431999999999</v>
      </c>
      <c r="AO24" s="11">
        <f t="shared" si="54"/>
        <v>19037.688000000002</v>
      </c>
      <c r="AP24" s="11">
        <f t="shared" si="54"/>
        <v>34324.631999999998</v>
      </c>
      <c r="AQ24" s="11">
        <f t="shared" si="54"/>
        <v>29562.252</v>
      </c>
      <c r="AR24" s="11">
        <f t="shared" si="54"/>
        <v>25054.260000000002</v>
      </c>
      <c r="AS24" s="11">
        <f t="shared" si="54"/>
        <v>25651.776000000002</v>
      </c>
      <c r="AT24" s="11">
        <f t="shared" si="54"/>
        <v>25397.388000000003</v>
      </c>
      <c r="AU24" s="67" t="s">
        <v>8</v>
      </c>
      <c r="AV24" s="63"/>
      <c r="AW24" s="44">
        <f>SUM(AW25:AW27)</f>
        <v>3.36</v>
      </c>
      <c r="AX24" s="11">
        <f>SUM(AX25:AX27)</f>
        <v>8434.9439999999995</v>
      </c>
      <c r="AY24" s="67" t="s">
        <v>8</v>
      </c>
      <c r="AZ24" s="63"/>
      <c r="BA24" s="44">
        <f>SUM(BA25:BA27)</f>
        <v>2.1399999999999997</v>
      </c>
      <c r="BB24" s="11">
        <f>SUM(BB25:BB27)</f>
        <v>29436.983999999997</v>
      </c>
      <c r="BC24" s="11">
        <f t="shared" ref="BC24:BN24" si="55">SUM(BC25:BC27)</f>
        <v>10197.527999999998</v>
      </c>
      <c r="BD24" s="11">
        <f t="shared" si="55"/>
        <v>12025.944</v>
      </c>
      <c r="BE24" s="11">
        <f t="shared" si="55"/>
        <v>13263.72</v>
      </c>
      <c r="BF24" s="11">
        <f t="shared" si="55"/>
        <v>11882.135999999999</v>
      </c>
      <c r="BG24" s="11">
        <f t="shared" si="55"/>
        <v>9799.4879999999994</v>
      </c>
      <c r="BH24" s="11">
        <f t="shared" si="55"/>
        <v>11101.464</v>
      </c>
      <c r="BI24" s="11">
        <f t="shared" si="55"/>
        <v>11658.72</v>
      </c>
      <c r="BJ24" s="11">
        <f t="shared" si="55"/>
        <v>14183.063999999997</v>
      </c>
      <c r="BK24" s="11">
        <f t="shared" si="55"/>
        <v>16037.159999999998</v>
      </c>
      <c r="BL24" s="11">
        <f t="shared" si="55"/>
        <v>15854.831999999999</v>
      </c>
      <c r="BM24" s="11">
        <f t="shared" si="55"/>
        <v>16255.439999999999</v>
      </c>
      <c r="BN24" s="11">
        <f t="shared" si="55"/>
        <v>22562.447999999997</v>
      </c>
      <c r="BO24" s="67" t="s">
        <v>8</v>
      </c>
      <c r="BP24" s="63"/>
      <c r="BQ24" s="44">
        <f>SUM(BQ25:BQ27)</f>
        <v>3.49</v>
      </c>
      <c r="BR24" s="11">
        <f>SUM(BR25:BR27)</f>
        <v>11571.444</v>
      </c>
      <c r="BS24" s="11">
        <f t="shared" ref="BS24:DJ24" si="56">SUM(BS25:BS27)</f>
        <v>22162.896000000001</v>
      </c>
      <c r="BT24" s="11">
        <f t="shared" si="56"/>
        <v>20621.712</v>
      </c>
      <c r="BU24" s="11">
        <f t="shared" si="56"/>
        <v>37759.008000000002</v>
      </c>
      <c r="BV24" s="11">
        <f t="shared" si="56"/>
        <v>27100.548000000003</v>
      </c>
      <c r="BW24" s="11">
        <f t="shared" si="56"/>
        <v>21312.732</v>
      </c>
      <c r="BX24" s="11">
        <f t="shared" si="56"/>
        <v>21530.508000000002</v>
      </c>
      <c r="BY24" s="11">
        <f t="shared" si="56"/>
        <v>26811.576000000001</v>
      </c>
      <c r="BZ24" s="11">
        <f t="shared" si="56"/>
        <v>10093.08</v>
      </c>
      <c r="CA24" s="11">
        <f t="shared" si="56"/>
        <v>10206.155999999999</v>
      </c>
      <c r="CB24" s="11">
        <f t="shared" si="56"/>
        <v>9611.4599999999991</v>
      </c>
      <c r="CC24" s="11">
        <f t="shared" si="56"/>
        <v>17162.423999999999</v>
      </c>
      <c r="CD24" s="11">
        <f t="shared" si="56"/>
        <v>21656.148000000001</v>
      </c>
      <c r="CE24" s="11">
        <f t="shared" si="56"/>
        <v>37000.979999999996</v>
      </c>
      <c r="CF24" s="11">
        <f t="shared" si="56"/>
        <v>26803.199999999997</v>
      </c>
      <c r="CG24" s="11">
        <f t="shared" si="56"/>
        <v>22966.991999999998</v>
      </c>
      <c r="CH24" s="11">
        <f t="shared" si="56"/>
        <v>21128.46</v>
      </c>
      <c r="CI24" s="11">
        <f t="shared" si="56"/>
        <v>18670.103999999999</v>
      </c>
      <c r="CJ24" s="11">
        <f t="shared" si="56"/>
        <v>9490.0079999999998</v>
      </c>
      <c r="CK24" s="11">
        <f t="shared" si="56"/>
        <v>23574.252</v>
      </c>
      <c r="CL24" s="11">
        <f t="shared" si="56"/>
        <v>20140.091999999997</v>
      </c>
      <c r="CM24" s="11">
        <f t="shared" si="56"/>
        <v>18557.028000000002</v>
      </c>
      <c r="CN24" s="11">
        <f t="shared" si="56"/>
        <v>10507.692000000001</v>
      </c>
      <c r="CO24" s="11">
        <f t="shared" si="56"/>
        <v>7814.808</v>
      </c>
      <c r="CP24" s="11">
        <f t="shared" si="56"/>
        <v>9871.116</v>
      </c>
      <c r="CQ24" s="11">
        <f t="shared" si="56"/>
        <v>22778.531999999999</v>
      </c>
      <c r="CR24" s="11">
        <f t="shared" si="56"/>
        <v>13548.18</v>
      </c>
      <c r="CS24" s="11">
        <f t="shared" si="56"/>
        <v>33436.991999999998</v>
      </c>
      <c r="CT24" s="11">
        <f t="shared" si="56"/>
        <v>30530.52</v>
      </c>
      <c r="CU24" s="11">
        <f t="shared" si="56"/>
        <v>25119.623999999996</v>
      </c>
      <c r="CV24" s="11">
        <f t="shared" si="56"/>
        <v>13443.48</v>
      </c>
      <c r="CW24" s="11">
        <f t="shared" si="56"/>
        <v>21023.760000000002</v>
      </c>
      <c r="CX24" s="11">
        <f t="shared" si="56"/>
        <v>18661.728000000003</v>
      </c>
      <c r="CY24" s="11">
        <f t="shared" si="56"/>
        <v>22853.916000000005</v>
      </c>
      <c r="CZ24" s="11">
        <f t="shared" si="56"/>
        <v>23666.387999999999</v>
      </c>
      <c r="DA24" s="11">
        <f t="shared" si="56"/>
        <v>37000.979999999996</v>
      </c>
      <c r="DB24" s="11">
        <f t="shared" si="56"/>
        <v>13983.732</v>
      </c>
      <c r="DC24" s="11">
        <f t="shared" si="56"/>
        <v>12027.936</v>
      </c>
      <c r="DD24" s="11">
        <f t="shared" si="56"/>
        <v>39760.872000000003</v>
      </c>
      <c r="DE24" s="11">
        <f t="shared" si="56"/>
        <v>20382.995999999999</v>
      </c>
      <c r="DF24" s="11">
        <f t="shared" si="56"/>
        <v>20483.508000000002</v>
      </c>
      <c r="DG24" s="11">
        <f t="shared" si="56"/>
        <v>17916.264000000003</v>
      </c>
      <c r="DH24" s="11">
        <f t="shared" si="56"/>
        <v>18272.243999999999</v>
      </c>
      <c r="DI24" s="11">
        <f t="shared" si="56"/>
        <v>18318.311999999998</v>
      </c>
      <c r="DJ24" s="11">
        <f t="shared" si="56"/>
        <v>32658.023999999998</v>
      </c>
      <c r="DK24" s="67" t="s">
        <v>8</v>
      </c>
      <c r="DL24" s="63"/>
      <c r="DM24" s="44">
        <f>SUM(DM25:DM27)</f>
        <v>2.66</v>
      </c>
      <c r="DN24" s="11">
        <f>SUM(DN25:DN27)</f>
        <v>8653.5120000000006</v>
      </c>
      <c r="DO24" s="11">
        <f t="shared" ref="DO24:DV24" si="57">SUM(DO25:DO27)</f>
        <v>7641.6479999999992</v>
      </c>
      <c r="DP24" s="11">
        <f t="shared" si="57"/>
        <v>12317.928</v>
      </c>
      <c r="DQ24" s="11">
        <f t="shared" si="57"/>
        <v>7028.7839999999997</v>
      </c>
      <c r="DR24" s="11">
        <f t="shared" si="57"/>
        <v>10067.567999999999</v>
      </c>
      <c r="DS24" s="11">
        <f t="shared" si="57"/>
        <v>6680.8559999999998</v>
      </c>
      <c r="DT24" s="11">
        <f t="shared" si="57"/>
        <v>10881.527999999998</v>
      </c>
      <c r="DU24" s="11">
        <f t="shared" si="57"/>
        <v>6827.6880000000001</v>
      </c>
      <c r="DV24" s="11">
        <f t="shared" si="57"/>
        <v>32251.967999999997</v>
      </c>
    </row>
    <row r="25" spans="1:126" s="1" customFormat="1" ht="36" customHeight="1" x14ac:dyDescent="0.2">
      <c r="A25" s="40" t="s">
        <v>45</v>
      </c>
      <c r="B25" s="50" t="s">
        <v>3</v>
      </c>
      <c r="C25" s="39">
        <v>1.1299999999999999</v>
      </c>
      <c r="D25" s="10">
        <f>$C$25*12*D38</f>
        <v>7784.7959999999994</v>
      </c>
      <c r="E25" s="10">
        <f t="shared" ref="E25:M25" si="58">$C$25*12*E38</f>
        <v>7353.5879999999988</v>
      </c>
      <c r="F25" s="10">
        <f t="shared" si="58"/>
        <v>6991.5360000000001</v>
      </c>
      <c r="G25" s="10">
        <f t="shared" si="58"/>
        <v>6952.2119999999995</v>
      </c>
      <c r="H25" s="10">
        <f t="shared" si="58"/>
        <v>6903.3959999999997</v>
      </c>
      <c r="I25" s="10">
        <f t="shared" si="58"/>
        <v>6371.8439999999991</v>
      </c>
      <c r="J25" s="10">
        <f t="shared" si="58"/>
        <v>3013.0319999999997</v>
      </c>
      <c r="K25" s="10">
        <f t="shared" si="58"/>
        <v>5623.3319999999994</v>
      </c>
      <c r="L25" s="10">
        <f t="shared" si="58"/>
        <v>7532.579999999999</v>
      </c>
      <c r="M25" s="10">
        <f t="shared" si="58"/>
        <v>4127.6639999999989</v>
      </c>
      <c r="N25" s="65" t="s">
        <v>45</v>
      </c>
      <c r="O25" s="39" t="s">
        <v>3</v>
      </c>
      <c r="P25" s="39">
        <v>1.1100000000000001</v>
      </c>
      <c r="Q25" s="10">
        <f>$P$25*12*Q38</f>
        <v>5013.6480000000001</v>
      </c>
      <c r="R25" s="10">
        <f t="shared" ref="R25:AT25" si="59">$P$25*12*R38</f>
        <v>7473.8520000000008</v>
      </c>
      <c r="S25" s="10">
        <f t="shared" si="59"/>
        <v>6445.5479999999998</v>
      </c>
      <c r="T25" s="10">
        <f t="shared" si="59"/>
        <v>4467.5280000000002</v>
      </c>
      <c r="U25" s="10">
        <f t="shared" si="59"/>
        <v>4535.46</v>
      </c>
      <c r="V25" s="10">
        <f t="shared" si="59"/>
        <v>2854.4760000000001</v>
      </c>
      <c r="W25" s="10">
        <f t="shared" si="59"/>
        <v>5355.9720000000007</v>
      </c>
      <c r="X25" s="10">
        <f t="shared" si="59"/>
        <v>5491.8360000000002</v>
      </c>
      <c r="Y25" s="10">
        <f t="shared" si="59"/>
        <v>6823.8359999999993</v>
      </c>
      <c r="Z25" s="10">
        <f t="shared" si="59"/>
        <v>7908.0840000000007</v>
      </c>
      <c r="AA25" s="10">
        <f t="shared" si="59"/>
        <v>10793.196</v>
      </c>
      <c r="AB25" s="10">
        <f t="shared" si="59"/>
        <v>7318.0079999999998</v>
      </c>
      <c r="AC25" s="10">
        <f t="shared" si="59"/>
        <v>5888.7720000000008</v>
      </c>
      <c r="AD25" s="10">
        <f t="shared" si="59"/>
        <v>5069.5920000000006</v>
      </c>
      <c r="AE25" s="10">
        <f t="shared" si="59"/>
        <v>7436.5559999999996</v>
      </c>
      <c r="AF25" s="10">
        <f t="shared" si="59"/>
        <v>9517.14</v>
      </c>
      <c r="AG25" s="10">
        <f t="shared" si="59"/>
        <v>6216.4440000000004</v>
      </c>
      <c r="AH25" s="10">
        <f t="shared" si="59"/>
        <v>5807.52</v>
      </c>
      <c r="AI25" s="10">
        <f t="shared" si="59"/>
        <v>12821.832</v>
      </c>
      <c r="AJ25" s="10">
        <f t="shared" si="59"/>
        <v>12877.776</v>
      </c>
      <c r="AK25" s="10">
        <f t="shared" si="59"/>
        <v>6541.4520000000002</v>
      </c>
      <c r="AL25" s="10">
        <f t="shared" si="59"/>
        <v>3307.3560000000002</v>
      </c>
      <c r="AM25" s="10">
        <f t="shared" si="59"/>
        <v>7381.9440000000004</v>
      </c>
      <c r="AN25" s="10">
        <f t="shared" si="59"/>
        <v>3132.864</v>
      </c>
      <c r="AO25" s="10">
        <f t="shared" si="59"/>
        <v>4286.3760000000002</v>
      </c>
      <c r="AP25" s="10">
        <f t="shared" si="59"/>
        <v>7728.264000000001</v>
      </c>
      <c r="AQ25" s="10">
        <f t="shared" si="59"/>
        <v>6656.0039999999999</v>
      </c>
      <c r="AR25" s="10">
        <f t="shared" si="59"/>
        <v>5641.02</v>
      </c>
      <c r="AS25" s="10">
        <f t="shared" si="59"/>
        <v>5775.5520000000006</v>
      </c>
      <c r="AT25" s="10">
        <f t="shared" si="59"/>
        <v>5718.2759999999998</v>
      </c>
      <c r="AU25" s="65" t="s">
        <v>88</v>
      </c>
      <c r="AV25" s="39" t="s">
        <v>3</v>
      </c>
      <c r="AW25" s="39">
        <v>1.1100000000000001</v>
      </c>
      <c r="AX25" s="10">
        <f>$AW$25*12*AX38</f>
        <v>2786.5439999999999</v>
      </c>
      <c r="AY25" s="65" t="s">
        <v>45</v>
      </c>
      <c r="AZ25" s="39" t="s">
        <v>3</v>
      </c>
      <c r="BA25" s="39">
        <v>1.1299999999999999</v>
      </c>
      <c r="BB25" s="10">
        <f>$BA$25*12*BB38</f>
        <v>15543.827999999998</v>
      </c>
      <c r="BC25" s="10">
        <f t="shared" ref="BC25:BN25" si="60">$BA$25*12*BC38</f>
        <v>5384.6759999999995</v>
      </c>
      <c r="BD25" s="10">
        <f t="shared" si="60"/>
        <v>6350.1479999999992</v>
      </c>
      <c r="BE25" s="10">
        <f t="shared" si="60"/>
        <v>7003.74</v>
      </c>
      <c r="BF25" s="10">
        <f t="shared" si="60"/>
        <v>6274.2119999999995</v>
      </c>
      <c r="BG25" s="10">
        <f t="shared" si="60"/>
        <v>5174.4960000000001</v>
      </c>
      <c r="BH25" s="10">
        <f t="shared" si="60"/>
        <v>5861.9879999999994</v>
      </c>
      <c r="BI25" s="10">
        <f t="shared" si="60"/>
        <v>6156.24</v>
      </c>
      <c r="BJ25" s="10">
        <f t="shared" si="60"/>
        <v>7489.1879999999983</v>
      </c>
      <c r="BK25" s="10">
        <f t="shared" si="60"/>
        <v>8468.2199999999993</v>
      </c>
      <c r="BL25" s="10">
        <f t="shared" si="60"/>
        <v>8371.9439999999995</v>
      </c>
      <c r="BM25" s="10">
        <f t="shared" si="60"/>
        <v>8583.48</v>
      </c>
      <c r="BN25" s="10">
        <f t="shared" si="60"/>
        <v>11913.815999999999</v>
      </c>
      <c r="BO25" s="65" t="s">
        <v>45</v>
      </c>
      <c r="BP25" s="39" t="s">
        <v>3</v>
      </c>
      <c r="BQ25" s="39">
        <v>1.1100000000000001</v>
      </c>
      <c r="BR25" s="10">
        <f>$BQ$25*12*BR38</f>
        <v>3680.3160000000003</v>
      </c>
      <c r="BS25" s="10">
        <f t="shared" ref="BS25:DJ25" si="61">$BQ$25*12*BS38</f>
        <v>7048.9440000000004</v>
      </c>
      <c r="BT25" s="10">
        <f t="shared" si="61"/>
        <v>6558.768</v>
      </c>
      <c r="BU25" s="10">
        <f t="shared" si="61"/>
        <v>12009.312</v>
      </c>
      <c r="BV25" s="10">
        <f t="shared" si="61"/>
        <v>8619.3720000000012</v>
      </c>
      <c r="BW25" s="10">
        <f t="shared" si="61"/>
        <v>6778.5479999999998</v>
      </c>
      <c r="BX25" s="10">
        <f t="shared" si="61"/>
        <v>6847.8120000000008</v>
      </c>
      <c r="BY25" s="10">
        <f t="shared" si="61"/>
        <v>8527.4639999999999</v>
      </c>
      <c r="BZ25" s="10">
        <f t="shared" si="61"/>
        <v>3210.12</v>
      </c>
      <c r="CA25" s="10">
        <f t="shared" si="61"/>
        <v>3246.0839999999998</v>
      </c>
      <c r="CB25" s="10">
        <f t="shared" si="61"/>
        <v>3056.94</v>
      </c>
      <c r="CC25" s="10">
        <f t="shared" si="61"/>
        <v>5458.5360000000001</v>
      </c>
      <c r="CD25" s="10">
        <f t="shared" si="61"/>
        <v>6887.7720000000008</v>
      </c>
      <c r="CE25" s="10">
        <f t="shared" si="61"/>
        <v>11768.22</v>
      </c>
      <c r="CF25" s="10">
        <f t="shared" si="61"/>
        <v>8524.7999999999993</v>
      </c>
      <c r="CG25" s="10">
        <f t="shared" si="61"/>
        <v>7304.6880000000001</v>
      </c>
      <c r="CH25" s="10">
        <f t="shared" si="61"/>
        <v>6719.9400000000005</v>
      </c>
      <c r="CI25" s="10">
        <f t="shared" si="61"/>
        <v>5938.0560000000005</v>
      </c>
      <c r="CJ25" s="10">
        <f t="shared" si="61"/>
        <v>3018.3119999999999</v>
      </c>
      <c r="CK25" s="10">
        <f t="shared" si="61"/>
        <v>7497.8279999999995</v>
      </c>
      <c r="CL25" s="10">
        <f t="shared" si="61"/>
        <v>6405.5879999999997</v>
      </c>
      <c r="CM25" s="10">
        <f t="shared" si="61"/>
        <v>5902.0920000000006</v>
      </c>
      <c r="CN25" s="10">
        <f t="shared" si="61"/>
        <v>3341.9880000000003</v>
      </c>
      <c r="CO25" s="10">
        <f t="shared" si="61"/>
        <v>2485.5120000000002</v>
      </c>
      <c r="CP25" s="10">
        <f t="shared" si="61"/>
        <v>3139.5239999999999</v>
      </c>
      <c r="CQ25" s="10">
        <f t="shared" si="61"/>
        <v>7244.7479999999996</v>
      </c>
      <c r="CR25" s="10">
        <f t="shared" si="61"/>
        <v>4309.0200000000004</v>
      </c>
      <c r="CS25" s="10">
        <f t="shared" si="61"/>
        <v>10634.688</v>
      </c>
      <c r="CT25" s="10">
        <f t="shared" si="61"/>
        <v>9710.2800000000007</v>
      </c>
      <c r="CU25" s="10">
        <f t="shared" si="61"/>
        <v>7989.3359999999993</v>
      </c>
      <c r="CV25" s="10">
        <f t="shared" si="61"/>
        <v>4275.72</v>
      </c>
      <c r="CW25" s="10">
        <f t="shared" si="61"/>
        <v>6686.64</v>
      </c>
      <c r="CX25" s="10">
        <f t="shared" si="61"/>
        <v>5935.3920000000007</v>
      </c>
      <c r="CY25" s="10">
        <f t="shared" si="61"/>
        <v>7268.7240000000011</v>
      </c>
      <c r="CZ25" s="10">
        <f t="shared" si="61"/>
        <v>7527.1320000000005</v>
      </c>
      <c r="DA25" s="10">
        <f t="shared" si="61"/>
        <v>11768.22</v>
      </c>
      <c r="DB25" s="10">
        <f t="shared" si="61"/>
        <v>4447.5479999999998</v>
      </c>
      <c r="DC25" s="10">
        <f t="shared" si="61"/>
        <v>3825.5039999999999</v>
      </c>
      <c r="DD25" s="10">
        <f t="shared" si="61"/>
        <v>12646.008</v>
      </c>
      <c r="DE25" s="10">
        <f t="shared" si="61"/>
        <v>6482.8440000000001</v>
      </c>
      <c r="DF25" s="10">
        <f t="shared" si="61"/>
        <v>6514.8120000000008</v>
      </c>
      <c r="DG25" s="10">
        <f t="shared" si="61"/>
        <v>5698.2960000000003</v>
      </c>
      <c r="DH25" s="10">
        <f t="shared" si="61"/>
        <v>5811.5160000000005</v>
      </c>
      <c r="DI25" s="10">
        <f t="shared" si="61"/>
        <v>5826.1679999999997</v>
      </c>
      <c r="DJ25" s="10">
        <f t="shared" si="61"/>
        <v>10386.936</v>
      </c>
      <c r="DK25" s="65" t="s">
        <v>88</v>
      </c>
      <c r="DL25" s="39" t="s">
        <v>3</v>
      </c>
      <c r="DM25" s="39">
        <v>1.1100000000000001</v>
      </c>
      <c r="DN25" s="10">
        <f>$DM$25*12*DN38</f>
        <v>3611.0520000000006</v>
      </c>
      <c r="DO25" s="10">
        <f t="shared" ref="DO25:DV25" si="62">$DM$25*12*DO38</f>
        <v>3188.808</v>
      </c>
      <c r="DP25" s="10">
        <f t="shared" si="62"/>
        <v>5140.1880000000001</v>
      </c>
      <c r="DQ25" s="10">
        <f t="shared" si="62"/>
        <v>2933.0639999999999</v>
      </c>
      <c r="DR25" s="10">
        <f t="shared" si="62"/>
        <v>4201.1279999999997</v>
      </c>
      <c r="DS25" s="10">
        <f t="shared" si="62"/>
        <v>2787.8760000000002</v>
      </c>
      <c r="DT25" s="10">
        <f t="shared" si="62"/>
        <v>4540.7879999999996</v>
      </c>
      <c r="DU25" s="10">
        <f t="shared" si="62"/>
        <v>2849.1480000000001</v>
      </c>
      <c r="DV25" s="10">
        <f t="shared" si="62"/>
        <v>13458.528</v>
      </c>
    </row>
    <row r="26" spans="1:126" s="1" customFormat="1" ht="71.25" customHeight="1" x14ac:dyDescent="0.2">
      <c r="A26" s="40" t="s">
        <v>46</v>
      </c>
      <c r="B26" s="50" t="s">
        <v>7</v>
      </c>
      <c r="C26" s="39">
        <v>0.16</v>
      </c>
      <c r="D26" s="10">
        <f>$C$26*12*D38</f>
        <v>1102.2719999999999</v>
      </c>
      <c r="E26" s="10">
        <f t="shared" ref="E26:M26" si="63">$C$26*12*E38</f>
        <v>1041.2159999999999</v>
      </c>
      <c r="F26" s="10">
        <f t="shared" si="63"/>
        <v>989.952</v>
      </c>
      <c r="G26" s="10">
        <f t="shared" si="63"/>
        <v>984.38400000000001</v>
      </c>
      <c r="H26" s="10">
        <f t="shared" si="63"/>
        <v>977.47199999999998</v>
      </c>
      <c r="I26" s="10">
        <f t="shared" si="63"/>
        <v>902.20799999999997</v>
      </c>
      <c r="J26" s="10">
        <f t="shared" si="63"/>
        <v>426.62399999999997</v>
      </c>
      <c r="K26" s="10">
        <f t="shared" si="63"/>
        <v>796.22399999999993</v>
      </c>
      <c r="L26" s="10">
        <f t="shared" si="63"/>
        <v>1066.56</v>
      </c>
      <c r="M26" s="10">
        <f t="shared" si="63"/>
        <v>584.44799999999998</v>
      </c>
      <c r="N26" s="65" t="s">
        <v>46</v>
      </c>
      <c r="O26" s="69" t="s">
        <v>7</v>
      </c>
      <c r="P26" s="39">
        <v>0.13</v>
      </c>
      <c r="Q26" s="10">
        <f>$P$26*12*Q38</f>
        <v>587.18399999999997</v>
      </c>
      <c r="R26" s="10">
        <f t="shared" ref="R26:AT26" si="64">$P$26*12*R38</f>
        <v>875.31600000000003</v>
      </c>
      <c r="S26" s="10">
        <f t="shared" si="64"/>
        <v>754.88400000000001</v>
      </c>
      <c r="T26" s="10">
        <f t="shared" si="64"/>
        <v>523.22399999999993</v>
      </c>
      <c r="U26" s="10">
        <f t="shared" si="64"/>
        <v>531.18000000000006</v>
      </c>
      <c r="V26" s="10">
        <f t="shared" si="64"/>
        <v>334.30800000000005</v>
      </c>
      <c r="W26" s="10">
        <f t="shared" si="64"/>
        <v>627.27600000000007</v>
      </c>
      <c r="X26" s="10">
        <f t="shared" si="64"/>
        <v>643.18799999999999</v>
      </c>
      <c r="Y26" s="10">
        <f t="shared" si="64"/>
        <v>799.18799999999999</v>
      </c>
      <c r="Z26" s="10">
        <f t="shared" si="64"/>
        <v>926.17200000000014</v>
      </c>
      <c r="AA26" s="10">
        <f t="shared" si="64"/>
        <v>1264.068</v>
      </c>
      <c r="AB26" s="10">
        <f t="shared" si="64"/>
        <v>857.06399999999996</v>
      </c>
      <c r="AC26" s="10">
        <f t="shared" si="64"/>
        <v>689.67600000000004</v>
      </c>
      <c r="AD26" s="10">
        <f t="shared" si="64"/>
        <v>593.7360000000001</v>
      </c>
      <c r="AE26" s="10">
        <f t="shared" si="64"/>
        <v>870.94799999999998</v>
      </c>
      <c r="AF26" s="10">
        <f t="shared" si="64"/>
        <v>1114.6200000000001</v>
      </c>
      <c r="AG26" s="10">
        <f t="shared" si="64"/>
        <v>728.05200000000002</v>
      </c>
      <c r="AH26" s="10">
        <f t="shared" si="64"/>
        <v>680.16</v>
      </c>
      <c r="AI26" s="10">
        <f t="shared" si="64"/>
        <v>1501.6560000000002</v>
      </c>
      <c r="AJ26" s="10">
        <f t="shared" si="64"/>
        <v>1508.2080000000001</v>
      </c>
      <c r="AK26" s="10">
        <f t="shared" si="64"/>
        <v>766.1160000000001</v>
      </c>
      <c r="AL26" s="10">
        <f t="shared" si="64"/>
        <v>387.34800000000001</v>
      </c>
      <c r="AM26" s="10">
        <f t="shared" si="64"/>
        <v>864.55200000000013</v>
      </c>
      <c r="AN26" s="10">
        <f t="shared" si="64"/>
        <v>366.91199999999998</v>
      </c>
      <c r="AO26" s="10">
        <f t="shared" si="64"/>
        <v>502.00800000000004</v>
      </c>
      <c r="AP26" s="10">
        <f t="shared" si="64"/>
        <v>905.11200000000008</v>
      </c>
      <c r="AQ26" s="10">
        <f t="shared" si="64"/>
        <v>779.53200000000004</v>
      </c>
      <c r="AR26" s="10">
        <f t="shared" si="64"/>
        <v>660.66</v>
      </c>
      <c r="AS26" s="10">
        <f t="shared" si="64"/>
        <v>676.41600000000005</v>
      </c>
      <c r="AT26" s="10">
        <f t="shared" si="64"/>
        <v>669.70800000000008</v>
      </c>
      <c r="AU26" s="65" t="s">
        <v>89</v>
      </c>
      <c r="AV26" s="69" t="s">
        <v>7</v>
      </c>
      <c r="AW26" s="39">
        <v>0.14000000000000001</v>
      </c>
      <c r="AX26" s="10">
        <f>$AW$26*12*AX38</f>
        <v>351.45600000000002</v>
      </c>
      <c r="AY26" s="65" t="s">
        <v>46</v>
      </c>
      <c r="AZ26" s="69" t="s">
        <v>7</v>
      </c>
      <c r="BA26" s="39">
        <v>0.16</v>
      </c>
      <c r="BB26" s="10">
        <f>$BA$26*12*BB38</f>
        <v>2200.8959999999997</v>
      </c>
      <c r="BC26" s="10">
        <f t="shared" ref="BC26:BN26" si="65">$BA$26*12*BC38</f>
        <v>762.43200000000002</v>
      </c>
      <c r="BD26" s="10">
        <f t="shared" si="65"/>
        <v>899.13599999999997</v>
      </c>
      <c r="BE26" s="10">
        <f t="shared" si="65"/>
        <v>991.68</v>
      </c>
      <c r="BF26" s="10">
        <f t="shared" si="65"/>
        <v>888.3839999999999</v>
      </c>
      <c r="BG26" s="10">
        <f t="shared" si="65"/>
        <v>732.67200000000003</v>
      </c>
      <c r="BH26" s="10">
        <f t="shared" si="65"/>
        <v>830.01599999999996</v>
      </c>
      <c r="BI26" s="10">
        <f t="shared" si="65"/>
        <v>871.68</v>
      </c>
      <c r="BJ26" s="10">
        <f t="shared" si="65"/>
        <v>1060.4159999999999</v>
      </c>
      <c r="BK26" s="10">
        <f t="shared" si="65"/>
        <v>1199.04</v>
      </c>
      <c r="BL26" s="10">
        <f t="shared" si="65"/>
        <v>1185.4079999999999</v>
      </c>
      <c r="BM26" s="10">
        <f t="shared" si="65"/>
        <v>1215.3599999999999</v>
      </c>
      <c r="BN26" s="10">
        <f t="shared" si="65"/>
        <v>1686.912</v>
      </c>
      <c r="BO26" s="65" t="s">
        <v>46</v>
      </c>
      <c r="BP26" s="69" t="s">
        <v>7</v>
      </c>
      <c r="BQ26" s="39">
        <v>0.13</v>
      </c>
      <c r="BR26" s="10">
        <f>$BQ$26*12*BR38</f>
        <v>431.02800000000002</v>
      </c>
      <c r="BS26" s="10">
        <f t="shared" ref="BS26:DJ26" si="66">$BQ$26*12*BS38</f>
        <v>825.55200000000013</v>
      </c>
      <c r="BT26" s="10">
        <f t="shared" si="66"/>
        <v>768.14400000000001</v>
      </c>
      <c r="BU26" s="10">
        <f t="shared" si="66"/>
        <v>1406.4960000000001</v>
      </c>
      <c r="BV26" s="10">
        <f t="shared" si="66"/>
        <v>1009.4760000000001</v>
      </c>
      <c r="BW26" s="10">
        <f t="shared" si="66"/>
        <v>793.88400000000001</v>
      </c>
      <c r="BX26" s="10">
        <f t="shared" si="66"/>
        <v>801.99600000000009</v>
      </c>
      <c r="BY26" s="10">
        <f t="shared" si="66"/>
        <v>998.7120000000001</v>
      </c>
      <c r="BZ26" s="10">
        <f t="shared" si="66"/>
        <v>375.96000000000004</v>
      </c>
      <c r="CA26" s="10">
        <f t="shared" si="66"/>
        <v>380.17199999999997</v>
      </c>
      <c r="CB26" s="10">
        <f t="shared" si="66"/>
        <v>358.02000000000004</v>
      </c>
      <c r="CC26" s="10">
        <f t="shared" si="66"/>
        <v>639.28800000000001</v>
      </c>
      <c r="CD26" s="10">
        <f t="shared" si="66"/>
        <v>806.67600000000004</v>
      </c>
      <c r="CE26" s="10">
        <f t="shared" si="66"/>
        <v>1378.26</v>
      </c>
      <c r="CF26" s="10">
        <f t="shared" si="66"/>
        <v>998.40000000000009</v>
      </c>
      <c r="CG26" s="10">
        <f t="shared" si="66"/>
        <v>855.50400000000002</v>
      </c>
      <c r="CH26" s="10">
        <f t="shared" si="66"/>
        <v>787.02</v>
      </c>
      <c r="CI26" s="10">
        <f t="shared" si="66"/>
        <v>695.44800000000009</v>
      </c>
      <c r="CJ26" s="10">
        <f t="shared" si="66"/>
        <v>353.49599999999998</v>
      </c>
      <c r="CK26" s="10">
        <f t="shared" si="66"/>
        <v>878.12400000000002</v>
      </c>
      <c r="CL26" s="10">
        <f t="shared" si="66"/>
        <v>750.20399999999995</v>
      </c>
      <c r="CM26" s="10">
        <f t="shared" si="66"/>
        <v>691.2360000000001</v>
      </c>
      <c r="CN26" s="10">
        <f t="shared" si="66"/>
        <v>391.404</v>
      </c>
      <c r="CO26" s="10">
        <f t="shared" si="66"/>
        <v>291.096</v>
      </c>
      <c r="CP26" s="10">
        <f t="shared" si="66"/>
        <v>367.69200000000001</v>
      </c>
      <c r="CQ26" s="10">
        <f t="shared" si="66"/>
        <v>848.48400000000004</v>
      </c>
      <c r="CR26" s="10">
        <f t="shared" si="66"/>
        <v>504.66</v>
      </c>
      <c r="CS26" s="10">
        <f t="shared" si="66"/>
        <v>1245.5039999999999</v>
      </c>
      <c r="CT26" s="10">
        <f t="shared" si="66"/>
        <v>1137.24</v>
      </c>
      <c r="CU26" s="10">
        <f t="shared" si="66"/>
        <v>935.68799999999999</v>
      </c>
      <c r="CV26" s="10">
        <f t="shared" si="66"/>
        <v>500.76</v>
      </c>
      <c r="CW26" s="10">
        <f t="shared" si="66"/>
        <v>783.12</v>
      </c>
      <c r="CX26" s="10">
        <f t="shared" si="66"/>
        <v>695.13600000000008</v>
      </c>
      <c r="CY26" s="10">
        <f t="shared" si="66"/>
        <v>851.29200000000014</v>
      </c>
      <c r="CZ26" s="10">
        <f t="shared" si="66"/>
        <v>881.55600000000004</v>
      </c>
      <c r="DA26" s="10">
        <f t="shared" si="66"/>
        <v>1378.26</v>
      </c>
      <c r="DB26" s="10">
        <f t="shared" si="66"/>
        <v>520.88400000000001</v>
      </c>
      <c r="DC26" s="10">
        <f t="shared" si="66"/>
        <v>448.03199999999998</v>
      </c>
      <c r="DD26" s="10">
        <f t="shared" si="66"/>
        <v>1481.0640000000001</v>
      </c>
      <c r="DE26" s="10">
        <f t="shared" si="66"/>
        <v>759.25199999999995</v>
      </c>
      <c r="DF26" s="10">
        <f t="shared" si="66"/>
        <v>762.99600000000009</v>
      </c>
      <c r="DG26" s="10">
        <f t="shared" si="66"/>
        <v>667.36800000000005</v>
      </c>
      <c r="DH26" s="10">
        <f t="shared" si="66"/>
        <v>680.62800000000004</v>
      </c>
      <c r="DI26" s="10">
        <f t="shared" si="66"/>
        <v>682.34399999999994</v>
      </c>
      <c r="DJ26" s="10">
        <f t="shared" si="66"/>
        <v>1216.4880000000001</v>
      </c>
      <c r="DK26" s="65" t="s">
        <v>89</v>
      </c>
      <c r="DL26" s="69" t="s">
        <v>7</v>
      </c>
      <c r="DM26" s="39">
        <v>0.14000000000000001</v>
      </c>
      <c r="DN26" s="10">
        <f>$DM$26*12*DN38</f>
        <v>455.44800000000009</v>
      </c>
      <c r="DO26" s="10">
        <f t="shared" ref="DO26:DV26" si="67">$DM$26*12*DO38</f>
        <v>402.19200000000006</v>
      </c>
      <c r="DP26" s="10">
        <f t="shared" si="67"/>
        <v>648.31200000000001</v>
      </c>
      <c r="DQ26" s="10">
        <f t="shared" si="67"/>
        <v>369.93600000000004</v>
      </c>
      <c r="DR26" s="10">
        <f t="shared" si="67"/>
        <v>529.87199999999996</v>
      </c>
      <c r="DS26" s="10">
        <f t="shared" si="67"/>
        <v>351.62400000000008</v>
      </c>
      <c r="DT26" s="10">
        <f t="shared" si="67"/>
        <v>572.71199999999999</v>
      </c>
      <c r="DU26" s="10">
        <f t="shared" si="67"/>
        <v>359.35200000000003</v>
      </c>
      <c r="DV26" s="10">
        <f t="shared" si="67"/>
        <v>1697.4720000000002</v>
      </c>
    </row>
    <row r="27" spans="1:126" s="1" customFormat="1" ht="112.5" customHeight="1" x14ac:dyDescent="0.2">
      <c r="A27" s="40" t="s">
        <v>47</v>
      </c>
      <c r="B27" s="50" t="s">
        <v>6</v>
      </c>
      <c r="C27" s="39">
        <v>0.85</v>
      </c>
      <c r="D27" s="10">
        <f>$C$27*12*D38</f>
        <v>5855.82</v>
      </c>
      <c r="E27" s="10">
        <f t="shared" ref="E27:M27" si="68">$C$27*12*E38</f>
        <v>5531.4599999999991</v>
      </c>
      <c r="F27" s="10">
        <f t="shared" si="68"/>
        <v>5259.12</v>
      </c>
      <c r="G27" s="10">
        <f t="shared" si="68"/>
        <v>5229.54</v>
      </c>
      <c r="H27" s="10">
        <f t="shared" si="68"/>
        <v>5192.82</v>
      </c>
      <c r="I27" s="10">
        <f t="shared" si="68"/>
        <v>4792.9799999999996</v>
      </c>
      <c r="J27" s="10">
        <f t="shared" si="68"/>
        <v>2266.4399999999996</v>
      </c>
      <c r="K27" s="10">
        <f t="shared" si="68"/>
        <v>4229.9399999999996</v>
      </c>
      <c r="L27" s="10">
        <f t="shared" si="68"/>
        <v>5666.0999999999995</v>
      </c>
      <c r="M27" s="10">
        <f t="shared" si="68"/>
        <v>3104.8799999999997</v>
      </c>
      <c r="N27" s="65" t="s">
        <v>70</v>
      </c>
      <c r="O27" s="39" t="s">
        <v>6</v>
      </c>
      <c r="P27" s="39">
        <v>3.69</v>
      </c>
      <c r="Q27" s="10">
        <f>$P$27*12*Q38</f>
        <v>16666.991999999998</v>
      </c>
      <c r="R27" s="10">
        <f t="shared" ref="R27:AT27" si="69">$P$27*12*R38</f>
        <v>24845.508000000002</v>
      </c>
      <c r="S27" s="10">
        <f t="shared" si="69"/>
        <v>21427.092000000001</v>
      </c>
      <c r="T27" s="10">
        <f t="shared" si="69"/>
        <v>14851.511999999999</v>
      </c>
      <c r="U27" s="10">
        <f t="shared" si="69"/>
        <v>15077.34</v>
      </c>
      <c r="V27" s="10">
        <f t="shared" si="69"/>
        <v>9489.2040000000015</v>
      </c>
      <c r="W27" s="10">
        <f t="shared" si="69"/>
        <v>17804.988000000001</v>
      </c>
      <c r="X27" s="10">
        <f t="shared" si="69"/>
        <v>18256.644</v>
      </c>
      <c r="Y27" s="10">
        <f t="shared" si="69"/>
        <v>22684.644</v>
      </c>
      <c r="Z27" s="10">
        <f t="shared" si="69"/>
        <v>26289.036000000004</v>
      </c>
      <c r="AA27" s="10">
        <f t="shared" si="69"/>
        <v>35880.083999999995</v>
      </c>
      <c r="AB27" s="10">
        <f t="shared" si="69"/>
        <v>24327.432000000001</v>
      </c>
      <c r="AC27" s="10">
        <f t="shared" si="69"/>
        <v>19576.188000000002</v>
      </c>
      <c r="AD27" s="10">
        <f t="shared" si="69"/>
        <v>16852.968000000001</v>
      </c>
      <c r="AE27" s="10">
        <f t="shared" si="69"/>
        <v>24721.523999999998</v>
      </c>
      <c r="AF27" s="10">
        <f t="shared" si="69"/>
        <v>31638.06</v>
      </c>
      <c r="AG27" s="10">
        <f t="shared" si="69"/>
        <v>20665.475999999999</v>
      </c>
      <c r="AH27" s="10">
        <f t="shared" si="69"/>
        <v>19306.080000000002</v>
      </c>
      <c r="AI27" s="10">
        <f t="shared" si="69"/>
        <v>42623.928</v>
      </c>
      <c r="AJ27" s="10">
        <f t="shared" si="69"/>
        <v>42809.904000000002</v>
      </c>
      <c r="AK27" s="10">
        <f t="shared" si="69"/>
        <v>21745.908000000003</v>
      </c>
      <c r="AL27" s="10">
        <f t="shared" si="69"/>
        <v>10994.724</v>
      </c>
      <c r="AM27" s="10">
        <f t="shared" si="69"/>
        <v>24539.976000000002</v>
      </c>
      <c r="AN27" s="10">
        <f t="shared" si="69"/>
        <v>10414.655999999999</v>
      </c>
      <c r="AO27" s="10">
        <f t="shared" si="69"/>
        <v>14249.304</v>
      </c>
      <c r="AP27" s="10">
        <f t="shared" si="69"/>
        <v>25691.256000000001</v>
      </c>
      <c r="AQ27" s="10">
        <f t="shared" si="69"/>
        <v>22126.716</v>
      </c>
      <c r="AR27" s="10">
        <f t="shared" si="69"/>
        <v>18752.580000000002</v>
      </c>
      <c r="AS27" s="10">
        <f t="shared" si="69"/>
        <v>19199.808000000001</v>
      </c>
      <c r="AT27" s="10">
        <f t="shared" si="69"/>
        <v>19009.404000000002</v>
      </c>
      <c r="AU27" s="65" t="s">
        <v>90</v>
      </c>
      <c r="AV27" s="39" t="s">
        <v>6</v>
      </c>
      <c r="AW27" s="39">
        <v>2.11</v>
      </c>
      <c r="AX27" s="10">
        <f>$AW$27*12*AX38</f>
        <v>5296.9439999999995</v>
      </c>
      <c r="AY27" s="65" t="s">
        <v>47</v>
      </c>
      <c r="AZ27" s="39" t="s">
        <v>6</v>
      </c>
      <c r="BA27" s="39">
        <v>0.85</v>
      </c>
      <c r="BB27" s="10">
        <f>$BA$27*12*BB38</f>
        <v>11692.259999999998</v>
      </c>
      <c r="BC27" s="10">
        <f t="shared" ref="BC27:BN27" si="70">$BA$27*12*BC38</f>
        <v>4050.42</v>
      </c>
      <c r="BD27" s="10">
        <f t="shared" si="70"/>
        <v>4776.66</v>
      </c>
      <c r="BE27" s="10">
        <f t="shared" si="70"/>
        <v>5268.2999999999993</v>
      </c>
      <c r="BF27" s="10">
        <f t="shared" si="70"/>
        <v>4719.54</v>
      </c>
      <c r="BG27" s="10">
        <f t="shared" si="70"/>
        <v>3892.32</v>
      </c>
      <c r="BH27" s="10">
        <f t="shared" si="70"/>
        <v>4409.46</v>
      </c>
      <c r="BI27" s="10">
        <f t="shared" si="70"/>
        <v>4630.7999999999993</v>
      </c>
      <c r="BJ27" s="10">
        <f t="shared" si="70"/>
        <v>5633.4599999999991</v>
      </c>
      <c r="BK27" s="10">
        <f t="shared" si="70"/>
        <v>6369.9</v>
      </c>
      <c r="BL27" s="10">
        <f t="shared" si="70"/>
        <v>6297.48</v>
      </c>
      <c r="BM27" s="10">
        <f t="shared" si="70"/>
        <v>6456.5999999999995</v>
      </c>
      <c r="BN27" s="10">
        <f t="shared" si="70"/>
        <v>8961.7199999999993</v>
      </c>
      <c r="BO27" s="65" t="s">
        <v>70</v>
      </c>
      <c r="BP27" s="39" t="s">
        <v>6</v>
      </c>
      <c r="BQ27" s="39">
        <v>2.25</v>
      </c>
      <c r="BR27" s="10">
        <f>$BQ$27*12*BR38</f>
        <v>7460.1</v>
      </c>
      <c r="BS27" s="10">
        <f t="shared" ref="BS27:DJ27" si="71">$BQ$27*12*BS38</f>
        <v>14288.400000000001</v>
      </c>
      <c r="BT27" s="10">
        <f t="shared" si="71"/>
        <v>13294.8</v>
      </c>
      <c r="BU27" s="10">
        <f t="shared" si="71"/>
        <v>24343.200000000001</v>
      </c>
      <c r="BV27" s="10">
        <f t="shared" si="71"/>
        <v>17471.7</v>
      </c>
      <c r="BW27" s="10">
        <f t="shared" si="71"/>
        <v>13740.3</v>
      </c>
      <c r="BX27" s="10">
        <f t="shared" si="71"/>
        <v>13880.7</v>
      </c>
      <c r="BY27" s="10">
        <f t="shared" si="71"/>
        <v>17285.400000000001</v>
      </c>
      <c r="BZ27" s="10">
        <f t="shared" si="71"/>
        <v>6507</v>
      </c>
      <c r="CA27" s="10">
        <f t="shared" si="71"/>
        <v>6579.9</v>
      </c>
      <c r="CB27" s="10">
        <f t="shared" si="71"/>
        <v>6196.5</v>
      </c>
      <c r="CC27" s="10">
        <f t="shared" si="71"/>
        <v>11064.6</v>
      </c>
      <c r="CD27" s="10">
        <f t="shared" si="71"/>
        <v>13961.7</v>
      </c>
      <c r="CE27" s="10">
        <f t="shared" si="71"/>
        <v>23854.5</v>
      </c>
      <c r="CF27" s="10">
        <f t="shared" si="71"/>
        <v>17280</v>
      </c>
      <c r="CG27" s="10">
        <f t="shared" si="71"/>
        <v>14806.8</v>
      </c>
      <c r="CH27" s="10">
        <f t="shared" si="71"/>
        <v>13621.5</v>
      </c>
      <c r="CI27" s="10">
        <f t="shared" si="71"/>
        <v>12036.6</v>
      </c>
      <c r="CJ27" s="10">
        <f t="shared" si="71"/>
        <v>6118.2</v>
      </c>
      <c r="CK27" s="10">
        <f t="shared" si="71"/>
        <v>15198.3</v>
      </c>
      <c r="CL27" s="10">
        <f t="shared" si="71"/>
        <v>12984.3</v>
      </c>
      <c r="CM27" s="10">
        <f t="shared" si="71"/>
        <v>11963.7</v>
      </c>
      <c r="CN27" s="10">
        <f t="shared" si="71"/>
        <v>6774.3</v>
      </c>
      <c r="CO27" s="10">
        <f t="shared" si="71"/>
        <v>5038.2</v>
      </c>
      <c r="CP27" s="10">
        <f t="shared" si="71"/>
        <v>6363.9</v>
      </c>
      <c r="CQ27" s="10">
        <f t="shared" si="71"/>
        <v>14685.3</v>
      </c>
      <c r="CR27" s="10">
        <f t="shared" si="71"/>
        <v>8734.5</v>
      </c>
      <c r="CS27" s="10">
        <f t="shared" si="71"/>
        <v>21556.799999999999</v>
      </c>
      <c r="CT27" s="10">
        <f t="shared" si="71"/>
        <v>19683</v>
      </c>
      <c r="CU27" s="10">
        <f t="shared" si="71"/>
        <v>16194.599999999999</v>
      </c>
      <c r="CV27" s="10">
        <f t="shared" si="71"/>
        <v>8667</v>
      </c>
      <c r="CW27" s="10">
        <f t="shared" si="71"/>
        <v>13554</v>
      </c>
      <c r="CX27" s="10">
        <f t="shared" si="71"/>
        <v>12031.2</v>
      </c>
      <c r="CY27" s="10">
        <f t="shared" si="71"/>
        <v>14733.900000000001</v>
      </c>
      <c r="CZ27" s="10">
        <f t="shared" si="71"/>
        <v>15257.7</v>
      </c>
      <c r="DA27" s="10">
        <f t="shared" si="71"/>
        <v>23854.5</v>
      </c>
      <c r="DB27" s="10">
        <f t="shared" si="71"/>
        <v>9015.2999999999993</v>
      </c>
      <c r="DC27" s="10">
        <f t="shared" si="71"/>
        <v>7754.4</v>
      </c>
      <c r="DD27" s="10">
        <f t="shared" si="71"/>
        <v>25633.8</v>
      </c>
      <c r="DE27" s="10">
        <f t="shared" si="71"/>
        <v>13140.9</v>
      </c>
      <c r="DF27" s="10">
        <f t="shared" si="71"/>
        <v>13205.7</v>
      </c>
      <c r="DG27" s="10">
        <f t="shared" si="71"/>
        <v>11550.6</v>
      </c>
      <c r="DH27" s="10">
        <f t="shared" si="71"/>
        <v>11780.1</v>
      </c>
      <c r="DI27" s="10">
        <f t="shared" si="71"/>
        <v>11809.8</v>
      </c>
      <c r="DJ27" s="10">
        <f t="shared" si="71"/>
        <v>21054.6</v>
      </c>
      <c r="DK27" s="65" t="s">
        <v>90</v>
      </c>
      <c r="DL27" s="39" t="s">
        <v>6</v>
      </c>
      <c r="DM27" s="39">
        <v>1.41</v>
      </c>
      <c r="DN27" s="10">
        <f>$DM$27*12*DN38</f>
        <v>4587.0119999999997</v>
      </c>
      <c r="DO27" s="10">
        <f t="shared" ref="DO27:DV27" si="72">$DM$27*12*DO38</f>
        <v>4050.6479999999997</v>
      </c>
      <c r="DP27" s="10">
        <f t="shared" si="72"/>
        <v>6529.427999999999</v>
      </c>
      <c r="DQ27" s="10">
        <f t="shared" si="72"/>
        <v>3725.7839999999992</v>
      </c>
      <c r="DR27" s="10">
        <f t="shared" si="72"/>
        <v>5336.5679999999993</v>
      </c>
      <c r="DS27" s="10">
        <f t="shared" si="72"/>
        <v>3541.3559999999998</v>
      </c>
      <c r="DT27" s="10">
        <f t="shared" si="72"/>
        <v>5768.0279999999993</v>
      </c>
      <c r="DU27" s="10">
        <f t="shared" si="72"/>
        <v>3619.1879999999996</v>
      </c>
      <c r="DV27" s="10">
        <f t="shared" si="72"/>
        <v>17095.967999999997</v>
      </c>
    </row>
    <row r="28" spans="1:126" s="1" customFormat="1" ht="24.75" customHeight="1" x14ac:dyDescent="0.2">
      <c r="A28" s="41" t="s">
        <v>5</v>
      </c>
      <c r="B28" s="50"/>
      <c r="C28" s="44">
        <f>SUM(C29:C33)</f>
        <v>10.93</v>
      </c>
      <c r="D28" s="27">
        <f>SUM(D29:D33)</f>
        <v>75298.956000000006</v>
      </c>
      <c r="E28" s="27">
        <f t="shared" ref="E28:M28" si="73">SUM(E29:E33)</f>
        <v>71128.067999999985</v>
      </c>
      <c r="F28" s="27">
        <f t="shared" si="73"/>
        <v>67626.09599999999</v>
      </c>
      <c r="G28" s="27">
        <f t="shared" si="73"/>
        <v>67245.732000000004</v>
      </c>
      <c r="H28" s="27">
        <f t="shared" si="73"/>
        <v>66773.555999999997</v>
      </c>
      <c r="I28" s="27">
        <f t="shared" si="73"/>
        <v>61632.083999999995</v>
      </c>
      <c r="J28" s="27">
        <f t="shared" si="73"/>
        <v>29143.752</v>
      </c>
      <c r="K28" s="27">
        <f t="shared" si="73"/>
        <v>54392.051999999996</v>
      </c>
      <c r="L28" s="27">
        <f t="shared" si="73"/>
        <v>72859.37999999999</v>
      </c>
      <c r="M28" s="27">
        <f t="shared" si="73"/>
        <v>39925.103999999992</v>
      </c>
      <c r="N28" s="62" t="s">
        <v>5</v>
      </c>
      <c r="O28" s="63"/>
      <c r="P28" s="44">
        <f>SUM(P29:P33)</f>
        <v>6.4999999999999991</v>
      </c>
      <c r="Q28" s="27">
        <f>SUM(Q29:Q33)</f>
        <v>29359.199999999997</v>
      </c>
      <c r="R28" s="27">
        <f t="shared" ref="R28:AT28" si="74">SUM(R29:R33)</f>
        <v>43765.799999999996</v>
      </c>
      <c r="S28" s="27">
        <f t="shared" si="74"/>
        <v>37744.200000000004</v>
      </c>
      <c r="T28" s="27">
        <f t="shared" si="74"/>
        <v>26161.199999999997</v>
      </c>
      <c r="U28" s="27">
        <f t="shared" si="74"/>
        <v>26559.000000000004</v>
      </c>
      <c r="V28" s="27">
        <f t="shared" si="74"/>
        <v>16715.399999999998</v>
      </c>
      <c r="W28" s="27">
        <f t="shared" si="74"/>
        <v>31363.800000000003</v>
      </c>
      <c r="X28" s="27">
        <f t="shared" si="74"/>
        <v>32159.399999999998</v>
      </c>
      <c r="Y28" s="27">
        <f t="shared" si="74"/>
        <v>39959.399999999994</v>
      </c>
      <c r="Z28" s="27">
        <f t="shared" si="74"/>
        <v>46308.600000000006</v>
      </c>
      <c r="AA28" s="27">
        <f t="shared" si="74"/>
        <v>63203.4</v>
      </c>
      <c r="AB28" s="27">
        <f t="shared" si="74"/>
        <v>42853.200000000004</v>
      </c>
      <c r="AC28" s="27">
        <f t="shared" si="74"/>
        <v>34483.800000000003</v>
      </c>
      <c r="AD28" s="27">
        <f t="shared" si="74"/>
        <v>29686.799999999999</v>
      </c>
      <c r="AE28" s="27">
        <f t="shared" si="74"/>
        <v>43547.399999999994</v>
      </c>
      <c r="AF28" s="27">
        <f t="shared" si="74"/>
        <v>55731</v>
      </c>
      <c r="AG28" s="27">
        <f t="shared" si="74"/>
        <v>36402.600000000006</v>
      </c>
      <c r="AH28" s="27">
        <f t="shared" si="74"/>
        <v>34008.000000000007</v>
      </c>
      <c r="AI28" s="27">
        <f t="shared" si="74"/>
        <v>75082.8</v>
      </c>
      <c r="AJ28" s="27">
        <f t="shared" si="74"/>
        <v>75410.399999999994</v>
      </c>
      <c r="AK28" s="27">
        <f t="shared" si="74"/>
        <v>38305.799999999996</v>
      </c>
      <c r="AL28" s="27">
        <f t="shared" si="74"/>
        <v>19367.400000000001</v>
      </c>
      <c r="AM28" s="27">
        <f t="shared" si="74"/>
        <v>43227.600000000006</v>
      </c>
      <c r="AN28" s="27">
        <f t="shared" si="74"/>
        <v>18345.600000000002</v>
      </c>
      <c r="AO28" s="27">
        <f t="shared" si="74"/>
        <v>25100.400000000005</v>
      </c>
      <c r="AP28" s="27">
        <f t="shared" si="74"/>
        <v>45255.600000000013</v>
      </c>
      <c r="AQ28" s="27">
        <f t="shared" si="74"/>
        <v>38976.6</v>
      </c>
      <c r="AR28" s="27">
        <f t="shared" si="74"/>
        <v>33033.000000000007</v>
      </c>
      <c r="AS28" s="27">
        <f t="shared" si="74"/>
        <v>33820.800000000003</v>
      </c>
      <c r="AT28" s="27">
        <f t="shared" si="74"/>
        <v>33485.400000000009</v>
      </c>
      <c r="AU28" s="62" t="s">
        <v>5</v>
      </c>
      <c r="AV28" s="63"/>
      <c r="AW28" s="44">
        <f>SUM(AW29:AW33)</f>
        <v>6.46</v>
      </c>
      <c r="AX28" s="27">
        <f>SUM(AX29:AX33)</f>
        <v>16217.183999999997</v>
      </c>
      <c r="AY28" s="62" t="s">
        <v>5</v>
      </c>
      <c r="AZ28" s="63"/>
      <c r="BA28" s="44">
        <f>SUM(BA29:BA33)</f>
        <v>7.24</v>
      </c>
      <c r="BB28" s="27">
        <f>SUM(BB29:BB33)</f>
        <v>99590.543999999994</v>
      </c>
      <c r="BC28" s="27">
        <f t="shared" ref="BC28:BN28" si="75">SUM(BC29:BC33)</f>
        <v>34500.048000000003</v>
      </c>
      <c r="BD28" s="27">
        <f t="shared" si="75"/>
        <v>40685.904000000002</v>
      </c>
      <c r="BE28" s="27">
        <f t="shared" si="75"/>
        <v>44873.52</v>
      </c>
      <c r="BF28" s="27">
        <f t="shared" si="75"/>
        <v>40199.375999999997</v>
      </c>
      <c r="BG28" s="27">
        <f t="shared" si="75"/>
        <v>33153.408000000003</v>
      </c>
      <c r="BH28" s="27">
        <f t="shared" si="75"/>
        <v>37558.224000000002</v>
      </c>
      <c r="BI28" s="27">
        <f t="shared" si="75"/>
        <v>39443.519999999997</v>
      </c>
      <c r="BJ28" s="27">
        <f t="shared" si="75"/>
        <v>47983.824000000001</v>
      </c>
      <c r="BK28" s="27">
        <f t="shared" si="75"/>
        <v>54256.55999999999</v>
      </c>
      <c r="BL28" s="27">
        <f t="shared" si="75"/>
        <v>53639.711999999992</v>
      </c>
      <c r="BM28" s="27">
        <f t="shared" si="75"/>
        <v>54995.039999999994</v>
      </c>
      <c r="BN28" s="27">
        <f t="shared" si="75"/>
        <v>76332.767999999982</v>
      </c>
      <c r="BO28" s="62" t="s">
        <v>5</v>
      </c>
      <c r="BP28" s="63"/>
      <c r="BQ28" s="44">
        <f>SUM(BQ29:BQ33)</f>
        <v>4.62</v>
      </c>
      <c r="BR28" s="27">
        <f>SUM(BR29:BR33)</f>
        <v>15318.072000000002</v>
      </c>
      <c r="BS28" s="27">
        <f t="shared" ref="BS28:DJ28" si="76">SUM(BS29:BS33)</f>
        <v>29338.848000000002</v>
      </c>
      <c r="BT28" s="27">
        <f t="shared" si="76"/>
        <v>27298.655999999999</v>
      </c>
      <c r="BU28" s="27">
        <f t="shared" si="76"/>
        <v>49984.704000000005</v>
      </c>
      <c r="BV28" s="27">
        <f t="shared" si="76"/>
        <v>35875.224000000002</v>
      </c>
      <c r="BW28" s="27">
        <f t="shared" si="76"/>
        <v>28213.416000000001</v>
      </c>
      <c r="BX28" s="27">
        <f t="shared" si="76"/>
        <v>28501.704000000002</v>
      </c>
      <c r="BY28" s="27">
        <f t="shared" si="76"/>
        <v>35492.688000000002</v>
      </c>
      <c r="BZ28" s="27">
        <f t="shared" si="76"/>
        <v>13361.039999999999</v>
      </c>
      <c r="CA28" s="27">
        <f t="shared" si="76"/>
        <v>13510.727999999999</v>
      </c>
      <c r="CB28" s="27">
        <f t="shared" si="76"/>
        <v>12723.48</v>
      </c>
      <c r="CC28" s="27">
        <f t="shared" si="76"/>
        <v>22719.312000000002</v>
      </c>
      <c r="CD28" s="27">
        <f t="shared" si="76"/>
        <v>28668.024000000001</v>
      </c>
      <c r="CE28" s="27">
        <f t="shared" si="76"/>
        <v>48981.240000000005</v>
      </c>
      <c r="CF28" s="27">
        <f t="shared" si="76"/>
        <v>35481.599999999999</v>
      </c>
      <c r="CG28" s="27">
        <f t="shared" si="76"/>
        <v>30403.296000000002</v>
      </c>
      <c r="CH28" s="27">
        <f t="shared" si="76"/>
        <v>27969.480000000007</v>
      </c>
      <c r="CI28" s="27">
        <f t="shared" si="76"/>
        <v>24715.152000000002</v>
      </c>
      <c r="CJ28" s="27">
        <f t="shared" si="76"/>
        <v>12562.704</v>
      </c>
      <c r="CK28" s="27">
        <f t="shared" si="76"/>
        <v>31207.176000000003</v>
      </c>
      <c r="CL28" s="27">
        <f t="shared" si="76"/>
        <v>26661.096000000001</v>
      </c>
      <c r="CM28" s="27">
        <f t="shared" si="76"/>
        <v>24565.464000000004</v>
      </c>
      <c r="CN28" s="27">
        <f t="shared" si="76"/>
        <v>13909.896000000001</v>
      </c>
      <c r="CO28" s="27">
        <f t="shared" si="76"/>
        <v>10345.104000000001</v>
      </c>
      <c r="CP28" s="27">
        <f t="shared" si="76"/>
        <v>13067.208000000001</v>
      </c>
      <c r="CQ28" s="27">
        <f t="shared" si="76"/>
        <v>30153.815999999999</v>
      </c>
      <c r="CR28" s="27">
        <f t="shared" si="76"/>
        <v>17934.84</v>
      </c>
      <c r="CS28" s="27">
        <f t="shared" si="76"/>
        <v>44263.296000000002</v>
      </c>
      <c r="CT28" s="27">
        <f t="shared" si="76"/>
        <v>40415.760000000002</v>
      </c>
      <c r="CU28" s="27">
        <f t="shared" si="76"/>
        <v>33252.912000000004</v>
      </c>
      <c r="CV28" s="27">
        <f t="shared" si="76"/>
        <v>17796.240000000002</v>
      </c>
      <c r="CW28" s="27">
        <f t="shared" si="76"/>
        <v>27830.880000000001</v>
      </c>
      <c r="CX28" s="27">
        <f t="shared" si="76"/>
        <v>24704.064000000002</v>
      </c>
      <c r="CY28" s="27">
        <f t="shared" si="76"/>
        <v>30253.608000000004</v>
      </c>
      <c r="CZ28" s="27">
        <f t="shared" si="76"/>
        <v>31329.144000000004</v>
      </c>
      <c r="DA28" s="27">
        <f t="shared" si="76"/>
        <v>48981.240000000005</v>
      </c>
      <c r="DB28" s="27">
        <f t="shared" si="76"/>
        <v>18511.416000000001</v>
      </c>
      <c r="DC28" s="27">
        <f t="shared" si="76"/>
        <v>15922.367999999999</v>
      </c>
      <c r="DD28" s="27">
        <f t="shared" si="76"/>
        <v>52634.735999999997</v>
      </c>
      <c r="DE28" s="27">
        <f t="shared" si="76"/>
        <v>26982.648000000001</v>
      </c>
      <c r="DF28" s="27">
        <f t="shared" si="76"/>
        <v>27115.704000000002</v>
      </c>
      <c r="DG28" s="27">
        <f t="shared" si="76"/>
        <v>23717.232</v>
      </c>
      <c r="DH28" s="27">
        <f t="shared" si="76"/>
        <v>24188.472000000002</v>
      </c>
      <c r="DI28" s="27">
        <f t="shared" si="76"/>
        <v>24249.455999999998</v>
      </c>
      <c r="DJ28" s="27">
        <f t="shared" si="76"/>
        <v>43232.112000000001</v>
      </c>
      <c r="DK28" s="62" t="s">
        <v>5</v>
      </c>
      <c r="DL28" s="63"/>
      <c r="DM28" s="44">
        <f>SUM(DM29:DM33)</f>
        <v>4</v>
      </c>
      <c r="DN28" s="27">
        <f>SUM(DN29:DN33)</f>
        <v>13012.8</v>
      </c>
      <c r="DO28" s="27">
        <f t="shared" ref="DO28:DV28" si="77">SUM(DO29:DO33)</f>
        <v>11491.2</v>
      </c>
      <c r="DP28" s="27">
        <f t="shared" si="77"/>
        <v>18523.199999999997</v>
      </c>
      <c r="DQ28" s="27">
        <f t="shared" si="77"/>
        <v>10569.599999999999</v>
      </c>
      <c r="DR28" s="27">
        <f t="shared" si="77"/>
        <v>15139.199999999997</v>
      </c>
      <c r="DS28" s="27">
        <f t="shared" si="77"/>
        <v>10046.4</v>
      </c>
      <c r="DT28" s="27">
        <f t="shared" si="77"/>
        <v>16363.199999999999</v>
      </c>
      <c r="DU28" s="27">
        <f t="shared" si="77"/>
        <v>10267.199999999999</v>
      </c>
      <c r="DV28" s="27">
        <f t="shared" si="77"/>
        <v>48499.19999999999</v>
      </c>
    </row>
    <row r="29" spans="1:126" s="35" customFormat="1" ht="105" customHeight="1" x14ac:dyDescent="0.2">
      <c r="A29" s="40" t="s">
        <v>48</v>
      </c>
      <c r="B29" s="50" t="s">
        <v>23</v>
      </c>
      <c r="C29" s="54">
        <v>6.6</v>
      </c>
      <c r="D29" s="34">
        <f>$C$29*12*D38</f>
        <v>45468.719999999994</v>
      </c>
      <c r="E29" s="34">
        <f t="shared" ref="E29:M29" si="78">$C$29*12*E38</f>
        <v>42950.159999999989</v>
      </c>
      <c r="F29" s="34">
        <f t="shared" si="78"/>
        <v>40835.519999999997</v>
      </c>
      <c r="G29" s="34">
        <f t="shared" si="78"/>
        <v>40605.839999999997</v>
      </c>
      <c r="H29" s="34">
        <f t="shared" si="78"/>
        <v>40320.719999999994</v>
      </c>
      <c r="I29" s="34">
        <f t="shared" si="78"/>
        <v>37216.079999999994</v>
      </c>
      <c r="J29" s="34">
        <f t="shared" si="78"/>
        <v>17598.239999999998</v>
      </c>
      <c r="K29" s="34">
        <f t="shared" si="78"/>
        <v>32844.239999999998</v>
      </c>
      <c r="L29" s="34">
        <f t="shared" si="78"/>
        <v>43995.599999999991</v>
      </c>
      <c r="M29" s="34">
        <f t="shared" si="78"/>
        <v>24108.479999999996</v>
      </c>
      <c r="N29" s="65" t="s">
        <v>71</v>
      </c>
      <c r="O29" s="69" t="s">
        <v>72</v>
      </c>
      <c r="P29" s="39">
        <f>2.52</f>
        <v>2.52</v>
      </c>
      <c r="Q29" s="34">
        <f>$P$29*12*Q38</f>
        <v>11382.335999999999</v>
      </c>
      <c r="R29" s="34">
        <f t="shared" ref="R29:AT29" si="79">$P$29*12*R38</f>
        <v>16967.664000000001</v>
      </c>
      <c r="S29" s="34">
        <f t="shared" si="79"/>
        <v>14633.136</v>
      </c>
      <c r="T29" s="34">
        <f t="shared" si="79"/>
        <v>10142.495999999999</v>
      </c>
      <c r="U29" s="34">
        <f t="shared" si="79"/>
        <v>10296.720000000001</v>
      </c>
      <c r="V29" s="34">
        <f t="shared" si="79"/>
        <v>6480.4320000000007</v>
      </c>
      <c r="W29" s="34">
        <f t="shared" si="79"/>
        <v>12159.504000000001</v>
      </c>
      <c r="X29" s="34">
        <f t="shared" si="79"/>
        <v>12467.952000000001</v>
      </c>
      <c r="Y29" s="34">
        <f t="shared" si="79"/>
        <v>15491.951999999999</v>
      </c>
      <c r="Z29" s="34">
        <f t="shared" si="79"/>
        <v>17953.488000000001</v>
      </c>
      <c r="AA29" s="34">
        <f t="shared" si="79"/>
        <v>24503.472000000002</v>
      </c>
      <c r="AB29" s="34">
        <f t="shared" si="79"/>
        <v>16613.856</v>
      </c>
      <c r="AC29" s="34">
        <f t="shared" si="79"/>
        <v>13369.104000000001</v>
      </c>
      <c r="AD29" s="34">
        <f t="shared" si="79"/>
        <v>11509.344000000001</v>
      </c>
      <c r="AE29" s="34">
        <f t="shared" si="79"/>
        <v>16882.991999999998</v>
      </c>
      <c r="AF29" s="34">
        <f t="shared" si="79"/>
        <v>21606.480000000003</v>
      </c>
      <c r="AG29" s="34">
        <f t="shared" si="79"/>
        <v>14113.008</v>
      </c>
      <c r="AH29" s="34">
        <f t="shared" si="79"/>
        <v>13184.640000000001</v>
      </c>
      <c r="AI29" s="34">
        <f t="shared" si="79"/>
        <v>29109.024000000001</v>
      </c>
      <c r="AJ29" s="34">
        <f t="shared" si="79"/>
        <v>29236.031999999999</v>
      </c>
      <c r="AK29" s="34">
        <f t="shared" si="79"/>
        <v>14850.864000000001</v>
      </c>
      <c r="AL29" s="34">
        <f t="shared" si="79"/>
        <v>7508.5920000000006</v>
      </c>
      <c r="AM29" s="34">
        <f t="shared" si="79"/>
        <v>16759.008000000002</v>
      </c>
      <c r="AN29" s="34">
        <f t="shared" si="79"/>
        <v>7112.4480000000003</v>
      </c>
      <c r="AO29" s="34">
        <f t="shared" si="79"/>
        <v>9731.2320000000018</v>
      </c>
      <c r="AP29" s="34">
        <f t="shared" si="79"/>
        <v>17545.248000000003</v>
      </c>
      <c r="AQ29" s="34">
        <f t="shared" si="79"/>
        <v>15110.928</v>
      </c>
      <c r="AR29" s="34">
        <f t="shared" si="79"/>
        <v>12806.640000000001</v>
      </c>
      <c r="AS29" s="34">
        <f t="shared" si="79"/>
        <v>13112.064000000002</v>
      </c>
      <c r="AT29" s="34">
        <f t="shared" si="79"/>
        <v>12982.032000000001</v>
      </c>
      <c r="AU29" s="65" t="s">
        <v>91</v>
      </c>
      <c r="AV29" s="69" t="s">
        <v>92</v>
      </c>
      <c r="AW29" s="39">
        <v>1.81</v>
      </c>
      <c r="AX29" s="34">
        <f>$AW$29*12*AX38</f>
        <v>4543.8239999999996</v>
      </c>
      <c r="AY29" s="65" t="s">
        <v>48</v>
      </c>
      <c r="AZ29" s="69" t="s">
        <v>23</v>
      </c>
      <c r="BA29" s="39">
        <v>4.5999999999999996</v>
      </c>
      <c r="BB29" s="34">
        <f>$BA$29*12*BB38</f>
        <v>63275.759999999995</v>
      </c>
      <c r="BC29" s="34">
        <f t="shared" ref="BC29:BN29" si="80">$BA$29*12*BC38</f>
        <v>21919.919999999998</v>
      </c>
      <c r="BD29" s="34">
        <f t="shared" si="80"/>
        <v>25850.16</v>
      </c>
      <c r="BE29" s="34">
        <f t="shared" si="80"/>
        <v>28510.799999999999</v>
      </c>
      <c r="BF29" s="34">
        <f t="shared" si="80"/>
        <v>25541.039999999997</v>
      </c>
      <c r="BG29" s="34">
        <f t="shared" si="80"/>
        <v>21064.32</v>
      </c>
      <c r="BH29" s="34">
        <f t="shared" si="80"/>
        <v>23862.959999999999</v>
      </c>
      <c r="BI29" s="34">
        <f t="shared" si="80"/>
        <v>25060.799999999999</v>
      </c>
      <c r="BJ29" s="34">
        <f t="shared" si="80"/>
        <v>30486.959999999995</v>
      </c>
      <c r="BK29" s="34">
        <f t="shared" si="80"/>
        <v>34472.399999999994</v>
      </c>
      <c r="BL29" s="34">
        <f t="shared" si="80"/>
        <v>34080.479999999996</v>
      </c>
      <c r="BM29" s="34">
        <f t="shared" si="80"/>
        <v>34941.599999999999</v>
      </c>
      <c r="BN29" s="34">
        <f t="shared" si="80"/>
        <v>48498.719999999994</v>
      </c>
      <c r="BO29" s="65" t="s">
        <v>71</v>
      </c>
      <c r="BP29" s="69" t="s">
        <v>72</v>
      </c>
      <c r="BQ29" s="39">
        <f>1.87</f>
        <v>1.87</v>
      </c>
      <c r="BR29" s="34">
        <f>$BQ$29*12*BR38</f>
        <v>6200.1720000000005</v>
      </c>
      <c r="BS29" s="34">
        <f t="shared" ref="BS29:DJ29" si="81">$BQ$29*12*BS38</f>
        <v>11875.248000000001</v>
      </c>
      <c r="BT29" s="34">
        <f t="shared" si="81"/>
        <v>11049.456</v>
      </c>
      <c r="BU29" s="34">
        <f t="shared" si="81"/>
        <v>20231.904000000002</v>
      </c>
      <c r="BV29" s="34">
        <f t="shared" si="81"/>
        <v>14520.924000000001</v>
      </c>
      <c r="BW29" s="34">
        <f t="shared" si="81"/>
        <v>11419.716</v>
      </c>
      <c r="BX29" s="34">
        <f t="shared" si="81"/>
        <v>11536.404</v>
      </c>
      <c r="BY29" s="34">
        <f t="shared" si="81"/>
        <v>14366.088000000002</v>
      </c>
      <c r="BZ29" s="34">
        <f t="shared" si="81"/>
        <v>5408.04</v>
      </c>
      <c r="CA29" s="34">
        <f t="shared" si="81"/>
        <v>5468.6279999999997</v>
      </c>
      <c r="CB29" s="34">
        <f t="shared" si="81"/>
        <v>5149.9800000000005</v>
      </c>
      <c r="CC29" s="34">
        <f t="shared" si="81"/>
        <v>9195.9120000000003</v>
      </c>
      <c r="CD29" s="34">
        <f t="shared" si="81"/>
        <v>11603.724000000002</v>
      </c>
      <c r="CE29" s="34">
        <f t="shared" si="81"/>
        <v>19825.740000000002</v>
      </c>
      <c r="CF29" s="34">
        <f t="shared" si="81"/>
        <v>14361.6</v>
      </c>
      <c r="CG29" s="34">
        <f t="shared" si="81"/>
        <v>12306.096</v>
      </c>
      <c r="CH29" s="34">
        <f t="shared" si="81"/>
        <v>11320.980000000001</v>
      </c>
      <c r="CI29" s="34">
        <f t="shared" si="81"/>
        <v>10003.752</v>
      </c>
      <c r="CJ29" s="34">
        <f t="shared" si="81"/>
        <v>5084.9040000000005</v>
      </c>
      <c r="CK29" s="34">
        <f t="shared" si="81"/>
        <v>12631.476000000001</v>
      </c>
      <c r="CL29" s="34">
        <f t="shared" si="81"/>
        <v>10791.396000000001</v>
      </c>
      <c r="CM29" s="34">
        <f t="shared" si="81"/>
        <v>9943.1640000000007</v>
      </c>
      <c r="CN29" s="34">
        <f t="shared" si="81"/>
        <v>5630.1960000000008</v>
      </c>
      <c r="CO29" s="34">
        <f t="shared" si="81"/>
        <v>4187.3040000000001</v>
      </c>
      <c r="CP29" s="34">
        <f t="shared" si="81"/>
        <v>5289.1080000000002</v>
      </c>
      <c r="CQ29" s="34">
        <f t="shared" si="81"/>
        <v>12205.116</v>
      </c>
      <c r="CR29" s="34">
        <f t="shared" si="81"/>
        <v>7259.34</v>
      </c>
      <c r="CS29" s="34">
        <f t="shared" si="81"/>
        <v>17916.096000000001</v>
      </c>
      <c r="CT29" s="34">
        <f t="shared" si="81"/>
        <v>16358.76</v>
      </c>
      <c r="CU29" s="34">
        <f t="shared" si="81"/>
        <v>13459.512000000001</v>
      </c>
      <c r="CV29" s="34">
        <f t="shared" si="81"/>
        <v>7203.2400000000007</v>
      </c>
      <c r="CW29" s="34">
        <f t="shared" si="81"/>
        <v>11264.880000000001</v>
      </c>
      <c r="CX29" s="34">
        <f t="shared" si="81"/>
        <v>9999.264000000001</v>
      </c>
      <c r="CY29" s="34">
        <f t="shared" si="81"/>
        <v>12245.508000000002</v>
      </c>
      <c r="CZ29" s="34">
        <f t="shared" si="81"/>
        <v>12680.844000000001</v>
      </c>
      <c r="DA29" s="34">
        <f t="shared" si="81"/>
        <v>19825.740000000002</v>
      </c>
      <c r="DB29" s="34">
        <f t="shared" si="81"/>
        <v>7492.7160000000003</v>
      </c>
      <c r="DC29" s="34">
        <f t="shared" si="81"/>
        <v>6444.768</v>
      </c>
      <c r="DD29" s="34">
        <f t="shared" si="81"/>
        <v>21304.536</v>
      </c>
      <c r="DE29" s="34">
        <f t="shared" si="81"/>
        <v>10921.548000000001</v>
      </c>
      <c r="DF29" s="34">
        <f t="shared" si="81"/>
        <v>10975.404</v>
      </c>
      <c r="DG29" s="34">
        <f t="shared" si="81"/>
        <v>9599.8320000000003</v>
      </c>
      <c r="DH29" s="34">
        <f t="shared" si="81"/>
        <v>9790.5720000000001</v>
      </c>
      <c r="DI29" s="34">
        <f t="shared" si="81"/>
        <v>9815.2559999999994</v>
      </c>
      <c r="DJ29" s="34">
        <f t="shared" si="81"/>
        <v>17498.712</v>
      </c>
      <c r="DK29" s="65" t="s">
        <v>91</v>
      </c>
      <c r="DL29" s="69" t="s">
        <v>92</v>
      </c>
      <c r="DM29" s="39">
        <v>1.1499999999999999</v>
      </c>
      <c r="DN29" s="34">
        <f>$DM$29*12*DN38</f>
        <v>3741.18</v>
      </c>
      <c r="DO29" s="34">
        <f t="shared" ref="DO29:DV29" si="82">$DM$29*12*DO38</f>
        <v>3303.72</v>
      </c>
      <c r="DP29" s="34">
        <f t="shared" si="82"/>
        <v>5325.4199999999992</v>
      </c>
      <c r="DQ29" s="34">
        <f t="shared" si="82"/>
        <v>3038.7599999999998</v>
      </c>
      <c r="DR29" s="34">
        <f t="shared" si="82"/>
        <v>4352.5199999999995</v>
      </c>
      <c r="DS29" s="34">
        <f t="shared" si="82"/>
        <v>2888.34</v>
      </c>
      <c r="DT29" s="34">
        <f t="shared" si="82"/>
        <v>4704.4199999999992</v>
      </c>
      <c r="DU29" s="34">
        <f t="shared" si="82"/>
        <v>2951.8199999999997</v>
      </c>
      <c r="DV29" s="34">
        <f t="shared" si="82"/>
        <v>13943.519999999999</v>
      </c>
    </row>
    <row r="30" spans="1:126" s="1" customFormat="1" ht="63.75" customHeight="1" x14ac:dyDescent="0.2">
      <c r="A30" s="40" t="s">
        <v>49</v>
      </c>
      <c r="B30" s="50" t="s">
        <v>4</v>
      </c>
      <c r="C30" s="39">
        <v>1.37</v>
      </c>
      <c r="D30" s="34">
        <f>$C$30*12*D38</f>
        <v>9438.2040000000015</v>
      </c>
      <c r="E30" s="34">
        <f t="shared" ref="E30:M30" si="83">$C$30*12*E38</f>
        <v>8915.4120000000003</v>
      </c>
      <c r="F30" s="34">
        <f t="shared" si="83"/>
        <v>8476.4640000000018</v>
      </c>
      <c r="G30" s="34">
        <f t="shared" si="83"/>
        <v>8428.7880000000023</v>
      </c>
      <c r="H30" s="34">
        <f t="shared" si="83"/>
        <v>8369.6040000000012</v>
      </c>
      <c r="I30" s="34">
        <f t="shared" si="83"/>
        <v>7725.1559999999999</v>
      </c>
      <c r="J30" s="34">
        <f t="shared" si="83"/>
        <v>3652.9680000000003</v>
      </c>
      <c r="K30" s="34">
        <f t="shared" si="83"/>
        <v>6817.6680000000006</v>
      </c>
      <c r="L30" s="34">
        <f t="shared" si="83"/>
        <v>9132.42</v>
      </c>
      <c r="M30" s="34">
        <f t="shared" si="83"/>
        <v>5004.3360000000002</v>
      </c>
      <c r="N30" s="64" t="s">
        <v>49</v>
      </c>
      <c r="O30" s="69" t="s">
        <v>73</v>
      </c>
      <c r="P30" s="39">
        <v>1.34</v>
      </c>
      <c r="Q30" s="34">
        <f>$P$30*12*Q38</f>
        <v>6052.5120000000006</v>
      </c>
      <c r="R30" s="34">
        <f t="shared" ref="R30:AT30" si="84">$P$30*12*R38</f>
        <v>9022.4880000000012</v>
      </c>
      <c r="S30" s="34">
        <f t="shared" si="84"/>
        <v>7781.1120000000001</v>
      </c>
      <c r="T30" s="34">
        <f t="shared" si="84"/>
        <v>5393.232</v>
      </c>
      <c r="U30" s="34">
        <f t="shared" si="84"/>
        <v>5475.2400000000007</v>
      </c>
      <c r="V30" s="34">
        <f t="shared" si="84"/>
        <v>3445.9440000000004</v>
      </c>
      <c r="W30" s="34">
        <f t="shared" si="84"/>
        <v>6465.7680000000009</v>
      </c>
      <c r="X30" s="34">
        <f t="shared" si="84"/>
        <v>6629.7840000000006</v>
      </c>
      <c r="Y30" s="34">
        <f t="shared" si="84"/>
        <v>8237.7839999999997</v>
      </c>
      <c r="Z30" s="34">
        <f t="shared" si="84"/>
        <v>9546.6960000000017</v>
      </c>
      <c r="AA30" s="34">
        <f t="shared" si="84"/>
        <v>13029.624000000002</v>
      </c>
      <c r="AB30" s="34">
        <f t="shared" si="84"/>
        <v>8834.3520000000008</v>
      </c>
      <c r="AC30" s="34">
        <f t="shared" si="84"/>
        <v>7108.9680000000008</v>
      </c>
      <c r="AD30" s="34">
        <f t="shared" si="84"/>
        <v>6120.0480000000007</v>
      </c>
      <c r="AE30" s="34">
        <f t="shared" si="84"/>
        <v>8977.4639999999999</v>
      </c>
      <c r="AF30" s="34">
        <f t="shared" si="84"/>
        <v>11489.160000000002</v>
      </c>
      <c r="AG30" s="34">
        <f t="shared" si="84"/>
        <v>7504.536000000001</v>
      </c>
      <c r="AH30" s="34">
        <f t="shared" si="84"/>
        <v>7010.880000000001</v>
      </c>
      <c r="AI30" s="34">
        <f t="shared" si="84"/>
        <v>15478.608000000002</v>
      </c>
      <c r="AJ30" s="34">
        <f t="shared" si="84"/>
        <v>15546.144</v>
      </c>
      <c r="AK30" s="34">
        <f t="shared" si="84"/>
        <v>7896.8880000000008</v>
      </c>
      <c r="AL30" s="34">
        <f t="shared" si="84"/>
        <v>3992.6640000000007</v>
      </c>
      <c r="AM30" s="34">
        <f t="shared" si="84"/>
        <v>8911.5360000000019</v>
      </c>
      <c r="AN30" s="34">
        <f t="shared" si="84"/>
        <v>3782.0160000000001</v>
      </c>
      <c r="AO30" s="34">
        <f t="shared" si="84"/>
        <v>5174.5440000000008</v>
      </c>
      <c r="AP30" s="34">
        <f t="shared" si="84"/>
        <v>9329.6160000000018</v>
      </c>
      <c r="AQ30" s="34">
        <f t="shared" si="84"/>
        <v>8035.1760000000004</v>
      </c>
      <c r="AR30" s="34">
        <f t="shared" si="84"/>
        <v>6809.880000000001</v>
      </c>
      <c r="AS30" s="34">
        <f t="shared" si="84"/>
        <v>6972.2880000000014</v>
      </c>
      <c r="AT30" s="34">
        <f t="shared" si="84"/>
        <v>6903.1440000000011</v>
      </c>
      <c r="AU30" s="64" t="s">
        <v>93</v>
      </c>
      <c r="AV30" s="69" t="s">
        <v>94</v>
      </c>
      <c r="AW30" s="39">
        <v>1.48</v>
      </c>
      <c r="AX30" s="34">
        <f>$AW$30*12*AX38</f>
        <v>3715.3919999999994</v>
      </c>
      <c r="AY30" s="64" t="s">
        <v>49</v>
      </c>
      <c r="AZ30" s="69" t="s">
        <v>4</v>
      </c>
      <c r="BA30" s="39">
        <v>1.37</v>
      </c>
      <c r="BB30" s="34">
        <f>$BA$30*12*BB38</f>
        <v>18845.172000000002</v>
      </c>
      <c r="BC30" s="34">
        <f t="shared" ref="BC30:BN30" si="85">$BA$30*12*BC38</f>
        <v>6528.3240000000005</v>
      </c>
      <c r="BD30" s="34">
        <f t="shared" si="85"/>
        <v>7698.8520000000008</v>
      </c>
      <c r="BE30" s="34">
        <f t="shared" si="85"/>
        <v>8491.26</v>
      </c>
      <c r="BF30" s="34">
        <f t="shared" si="85"/>
        <v>7606.7880000000005</v>
      </c>
      <c r="BG30" s="34">
        <f t="shared" si="85"/>
        <v>6273.5040000000008</v>
      </c>
      <c r="BH30" s="34">
        <f t="shared" si="85"/>
        <v>7107.0120000000006</v>
      </c>
      <c r="BI30" s="34">
        <f t="shared" si="85"/>
        <v>7463.76</v>
      </c>
      <c r="BJ30" s="34">
        <f t="shared" si="85"/>
        <v>9079.8119999999999</v>
      </c>
      <c r="BK30" s="34">
        <f t="shared" si="85"/>
        <v>10266.780000000001</v>
      </c>
      <c r="BL30" s="34">
        <f t="shared" si="85"/>
        <v>10150.056</v>
      </c>
      <c r="BM30" s="34">
        <f t="shared" si="85"/>
        <v>10406.52</v>
      </c>
      <c r="BN30" s="34">
        <f t="shared" si="85"/>
        <v>14444.184000000001</v>
      </c>
      <c r="BO30" s="64" t="s">
        <v>49</v>
      </c>
      <c r="BP30" s="69" t="s">
        <v>73</v>
      </c>
      <c r="BQ30" s="39">
        <v>1.34</v>
      </c>
      <c r="BR30" s="34">
        <f>$BQ$30*12*BR38</f>
        <v>4442.9040000000005</v>
      </c>
      <c r="BS30" s="34">
        <f t="shared" ref="BS30:DJ30" si="86">$BQ$30*12*BS38</f>
        <v>8509.5360000000019</v>
      </c>
      <c r="BT30" s="34">
        <f t="shared" si="86"/>
        <v>7917.7920000000004</v>
      </c>
      <c r="BU30" s="34">
        <f t="shared" si="86"/>
        <v>14497.728000000003</v>
      </c>
      <c r="BV30" s="34">
        <f t="shared" si="86"/>
        <v>10405.368000000002</v>
      </c>
      <c r="BW30" s="34">
        <f t="shared" si="86"/>
        <v>8183.112000000001</v>
      </c>
      <c r="BX30" s="34">
        <f t="shared" si="86"/>
        <v>8266.728000000001</v>
      </c>
      <c r="BY30" s="34">
        <f t="shared" si="86"/>
        <v>10294.416000000001</v>
      </c>
      <c r="BZ30" s="34">
        <f t="shared" si="86"/>
        <v>3875.2800000000007</v>
      </c>
      <c r="CA30" s="34">
        <f t="shared" si="86"/>
        <v>3918.6960000000004</v>
      </c>
      <c r="CB30" s="34">
        <f t="shared" si="86"/>
        <v>3690.3600000000006</v>
      </c>
      <c r="CC30" s="34">
        <f t="shared" si="86"/>
        <v>6589.5840000000007</v>
      </c>
      <c r="CD30" s="34">
        <f t="shared" si="86"/>
        <v>8314.9680000000008</v>
      </c>
      <c r="CE30" s="34">
        <f t="shared" si="86"/>
        <v>14206.680000000002</v>
      </c>
      <c r="CF30" s="34">
        <f t="shared" si="86"/>
        <v>10291.200000000001</v>
      </c>
      <c r="CG30" s="34">
        <f t="shared" si="86"/>
        <v>8818.2720000000008</v>
      </c>
      <c r="CH30" s="34">
        <f t="shared" si="86"/>
        <v>8112.3600000000006</v>
      </c>
      <c r="CI30" s="34">
        <f t="shared" si="86"/>
        <v>7168.4640000000009</v>
      </c>
      <c r="CJ30" s="34">
        <f t="shared" si="86"/>
        <v>3643.7280000000005</v>
      </c>
      <c r="CK30" s="34">
        <f t="shared" si="86"/>
        <v>9051.4320000000007</v>
      </c>
      <c r="CL30" s="34">
        <f t="shared" si="86"/>
        <v>7732.8720000000003</v>
      </c>
      <c r="CM30" s="34">
        <f t="shared" si="86"/>
        <v>7125.0480000000016</v>
      </c>
      <c r="CN30" s="34">
        <f t="shared" si="86"/>
        <v>4034.4720000000007</v>
      </c>
      <c r="CO30" s="34">
        <f t="shared" si="86"/>
        <v>3000.5280000000002</v>
      </c>
      <c r="CP30" s="34">
        <f t="shared" si="86"/>
        <v>3790.056</v>
      </c>
      <c r="CQ30" s="34">
        <f t="shared" si="86"/>
        <v>8745.9120000000003</v>
      </c>
      <c r="CR30" s="34">
        <f t="shared" si="86"/>
        <v>5201.880000000001</v>
      </c>
      <c r="CS30" s="34">
        <f t="shared" si="86"/>
        <v>12838.272000000001</v>
      </c>
      <c r="CT30" s="34">
        <f t="shared" si="86"/>
        <v>11722.320000000002</v>
      </c>
      <c r="CU30" s="34">
        <f t="shared" si="86"/>
        <v>9644.7839999999997</v>
      </c>
      <c r="CV30" s="34">
        <f t="shared" si="86"/>
        <v>5161.68</v>
      </c>
      <c r="CW30" s="34">
        <f t="shared" si="86"/>
        <v>8072.1600000000008</v>
      </c>
      <c r="CX30" s="34">
        <f t="shared" si="86"/>
        <v>7165.2480000000014</v>
      </c>
      <c r="CY30" s="34">
        <f t="shared" si="86"/>
        <v>8774.8560000000016</v>
      </c>
      <c r="CZ30" s="34">
        <f t="shared" si="86"/>
        <v>9086.8080000000009</v>
      </c>
      <c r="DA30" s="34">
        <f t="shared" si="86"/>
        <v>14206.680000000002</v>
      </c>
      <c r="DB30" s="34">
        <f t="shared" si="86"/>
        <v>5369.1120000000001</v>
      </c>
      <c r="DC30" s="34">
        <f t="shared" si="86"/>
        <v>4618.1760000000004</v>
      </c>
      <c r="DD30" s="34">
        <f t="shared" si="86"/>
        <v>15266.352000000001</v>
      </c>
      <c r="DE30" s="34">
        <f t="shared" si="86"/>
        <v>7826.1360000000004</v>
      </c>
      <c r="DF30" s="34">
        <f t="shared" si="86"/>
        <v>7864.728000000001</v>
      </c>
      <c r="DG30" s="34">
        <f t="shared" si="86"/>
        <v>6879.0240000000013</v>
      </c>
      <c r="DH30" s="34">
        <f t="shared" si="86"/>
        <v>7015.7040000000006</v>
      </c>
      <c r="DI30" s="34">
        <f t="shared" si="86"/>
        <v>7033.3920000000007</v>
      </c>
      <c r="DJ30" s="34">
        <f t="shared" si="86"/>
        <v>12539.184000000001</v>
      </c>
      <c r="DK30" s="64" t="s">
        <v>93</v>
      </c>
      <c r="DL30" s="69" t="s">
        <v>94</v>
      </c>
      <c r="DM30" s="39">
        <v>1.48</v>
      </c>
      <c r="DN30" s="34">
        <f>$DM$30*12*DN38</f>
        <v>4814.7359999999999</v>
      </c>
      <c r="DO30" s="34">
        <f t="shared" ref="DO30:DV30" si="87">$DM$30*12*DO38</f>
        <v>4251.7439999999997</v>
      </c>
      <c r="DP30" s="34">
        <f t="shared" si="87"/>
        <v>6853.5839999999989</v>
      </c>
      <c r="DQ30" s="34">
        <f t="shared" si="87"/>
        <v>3910.7519999999995</v>
      </c>
      <c r="DR30" s="34">
        <f t="shared" si="87"/>
        <v>5601.503999999999</v>
      </c>
      <c r="DS30" s="34">
        <f t="shared" si="87"/>
        <v>3717.1679999999997</v>
      </c>
      <c r="DT30" s="34">
        <f t="shared" si="87"/>
        <v>6054.3839999999991</v>
      </c>
      <c r="DU30" s="34">
        <f t="shared" si="87"/>
        <v>3798.8639999999996</v>
      </c>
      <c r="DV30" s="34">
        <f t="shared" si="87"/>
        <v>17944.703999999998</v>
      </c>
    </row>
    <row r="31" spans="1:126" s="1" customFormat="1" ht="40.5" customHeight="1" x14ac:dyDescent="0.2">
      <c r="A31" s="40" t="s">
        <v>50</v>
      </c>
      <c r="B31" s="50" t="s">
        <v>24</v>
      </c>
      <c r="C31" s="39">
        <v>1.69</v>
      </c>
      <c r="D31" s="34">
        <f>$C$31*12*D38</f>
        <v>11642.748000000001</v>
      </c>
      <c r="E31" s="34">
        <f t="shared" ref="E31:M31" si="88">$C$31*12*E38</f>
        <v>10997.843999999999</v>
      </c>
      <c r="F31" s="34">
        <f t="shared" si="88"/>
        <v>10456.368</v>
      </c>
      <c r="G31" s="34">
        <f t="shared" si="88"/>
        <v>10397.556000000002</v>
      </c>
      <c r="H31" s="34">
        <f t="shared" si="88"/>
        <v>10324.548000000001</v>
      </c>
      <c r="I31" s="34">
        <f t="shared" si="88"/>
        <v>9529.5720000000001</v>
      </c>
      <c r="J31" s="34">
        <f t="shared" si="88"/>
        <v>4506.2160000000003</v>
      </c>
      <c r="K31" s="34">
        <f t="shared" si="88"/>
        <v>8410.116</v>
      </c>
      <c r="L31" s="34">
        <f t="shared" si="88"/>
        <v>11265.54</v>
      </c>
      <c r="M31" s="34">
        <f t="shared" si="88"/>
        <v>6173.232</v>
      </c>
      <c r="N31" s="64" t="s">
        <v>50</v>
      </c>
      <c r="O31" s="70" t="s">
        <v>24</v>
      </c>
      <c r="P31" s="39">
        <v>1.23</v>
      </c>
      <c r="Q31" s="34">
        <f>$P$31*12*Q38</f>
        <v>5555.6639999999998</v>
      </c>
      <c r="R31" s="34">
        <f t="shared" ref="R31:AT31" si="89">$P$31*12*R38</f>
        <v>8281.8359999999993</v>
      </c>
      <c r="S31" s="34">
        <f t="shared" si="89"/>
        <v>7142.3639999999996</v>
      </c>
      <c r="T31" s="34">
        <f t="shared" si="89"/>
        <v>4950.5039999999999</v>
      </c>
      <c r="U31" s="34">
        <f t="shared" si="89"/>
        <v>5025.78</v>
      </c>
      <c r="V31" s="34">
        <f t="shared" si="89"/>
        <v>3163.0680000000002</v>
      </c>
      <c r="W31" s="34">
        <f t="shared" si="89"/>
        <v>5934.9960000000001</v>
      </c>
      <c r="X31" s="34">
        <f t="shared" si="89"/>
        <v>6085.5479999999998</v>
      </c>
      <c r="Y31" s="34">
        <f t="shared" si="89"/>
        <v>7561.5479999999989</v>
      </c>
      <c r="Z31" s="34">
        <f t="shared" si="89"/>
        <v>8763.0120000000006</v>
      </c>
      <c r="AA31" s="34">
        <f t="shared" si="89"/>
        <v>11960.027999999998</v>
      </c>
      <c r="AB31" s="34">
        <f t="shared" si="89"/>
        <v>8109.1439999999993</v>
      </c>
      <c r="AC31" s="34">
        <f t="shared" si="89"/>
        <v>6525.3960000000006</v>
      </c>
      <c r="AD31" s="34">
        <f t="shared" si="89"/>
        <v>5617.6559999999999</v>
      </c>
      <c r="AE31" s="34">
        <f t="shared" si="89"/>
        <v>8240.5079999999998</v>
      </c>
      <c r="AF31" s="34">
        <f t="shared" si="89"/>
        <v>10546.02</v>
      </c>
      <c r="AG31" s="34">
        <f t="shared" si="89"/>
        <v>6888.4919999999993</v>
      </c>
      <c r="AH31" s="34">
        <f t="shared" si="89"/>
        <v>6435.36</v>
      </c>
      <c r="AI31" s="34">
        <f t="shared" si="89"/>
        <v>14207.976000000001</v>
      </c>
      <c r="AJ31" s="34">
        <f t="shared" si="89"/>
        <v>14269.967999999999</v>
      </c>
      <c r="AK31" s="34">
        <f t="shared" si="89"/>
        <v>7248.6360000000004</v>
      </c>
      <c r="AL31" s="34">
        <f t="shared" si="89"/>
        <v>3664.9079999999999</v>
      </c>
      <c r="AM31" s="34">
        <f t="shared" si="89"/>
        <v>8179.9920000000002</v>
      </c>
      <c r="AN31" s="34">
        <f t="shared" si="89"/>
        <v>3471.5519999999997</v>
      </c>
      <c r="AO31" s="34">
        <f t="shared" si="89"/>
        <v>4749.768</v>
      </c>
      <c r="AP31" s="34">
        <f t="shared" si="89"/>
        <v>8563.7520000000004</v>
      </c>
      <c r="AQ31" s="34">
        <f t="shared" si="89"/>
        <v>7375.5720000000001</v>
      </c>
      <c r="AR31" s="34">
        <f t="shared" si="89"/>
        <v>6250.86</v>
      </c>
      <c r="AS31" s="34">
        <f t="shared" si="89"/>
        <v>6399.9360000000006</v>
      </c>
      <c r="AT31" s="34">
        <f t="shared" si="89"/>
        <v>6336.4679999999998</v>
      </c>
      <c r="AU31" s="64" t="s">
        <v>95</v>
      </c>
      <c r="AV31" s="70" t="s">
        <v>24</v>
      </c>
      <c r="AW31" s="39">
        <v>1.8</v>
      </c>
      <c r="AX31" s="34">
        <f>$AW$31*12*AX38</f>
        <v>4518.72</v>
      </c>
      <c r="AY31" s="64" t="s">
        <v>50</v>
      </c>
      <c r="AZ31" s="70" t="s">
        <v>24</v>
      </c>
      <c r="BA31" s="39">
        <v>0</v>
      </c>
      <c r="BB31" s="34">
        <f>$BA$31*12*BB38</f>
        <v>0</v>
      </c>
      <c r="BC31" s="34">
        <f t="shared" ref="BC31:BN31" si="90">$BA$31*12*BC38</f>
        <v>0</v>
      </c>
      <c r="BD31" s="34">
        <f t="shared" si="90"/>
        <v>0</v>
      </c>
      <c r="BE31" s="34">
        <f t="shared" si="90"/>
        <v>0</v>
      </c>
      <c r="BF31" s="34">
        <f t="shared" si="90"/>
        <v>0</v>
      </c>
      <c r="BG31" s="34">
        <f t="shared" si="90"/>
        <v>0</v>
      </c>
      <c r="BH31" s="34">
        <f t="shared" si="90"/>
        <v>0</v>
      </c>
      <c r="BI31" s="34">
        <f t="shared" si="90"/>
        <v>0</v>
      </c>
      <c r="BJ31" s="34">
        <f t="shared" si="90"/>
        <v>0</v>
      </c>
      <c r="BK31" s="34">
        <f t="shared" si="90"/>
        <v>0</v>
      </c>
      <c r="BL31" s="34">
        <f t="shared" si="90"/>
        <v>0</v>
      </c>
      <c r="BM31" s="34">
        <f t="shared" si="90"/>
        <v>0</v>
      </c>
      <c r="BN31" s="34">
        <f t="shared" si="90"/>
        <v>0</v>
      </c>
      <c r="BO31" s="64" t="s">
        <v>50</v>
      </c>
      <c r="BP31" s="70" t="s">
        <v>24</v>
      </c>
      <c r="BQ31" s="39">
        <v>0</v>
      </c>
      <c r="BR31" s="34">
        <f>$BQ$31*12*BR38</f>
        <v>0</v>
      </c>
      <c r="BS31" s="34">
        <f t="shared" ref="BS31:DJ31" si="91">$BQ$31*12*BS38</f>
        <v>0</v>
      </c>
      <c r="BT31" s="34">
        <f t="shared" si="91"/>
        <v>0</v>
      </c>
      <c r="BU31" s="34">
        <f t="shared" si="91"/>
        <v>0</v>
      </c>
      <c r="BV31" s="34">
        <f t="shared" si="91"/>
        <v>0</v>
      </c>
      <c r="BW31" s="34">
        <f t="shared" si="91"/>
        <v>0</v>
      </c>
      <c r="BX31" s="34">
        <f t="shared" si="91"/>
        <v>0</v>
      </c>
      <c r="BY31" s="34">
        <f t="shared" si="91"/>
        <v>0</v>
      </c>
      <c r="BZ31" s="34">
        <f t="shared" si="91"/>
        <v>0</v>
      </c>
      <c r="CA31" s="34">
        <f t="shared" si="91"/>
        <v>0</v>
      </c>
      <c r="CB31" s="34">
        <f t="shared" si="91"/>
        <v>0</v>
      </c>
      <c r="CC31" s="34">
        <f t="shared" si="91"/>
        <v>0</v>
      </c>
      <c r="CD31" s="34">
        <f t="shared" si="91"/>
        <v>0</v>
      </c>
      <c r="CE31" s="34">
        <f t="shared" si="91"/>
        <v>0</v>
      </c>
      <c r="CF31" s="34">
        <f t="shared" si="91"/>
        <v>0</v>
      </c>
      <c r="CG31" s="34">
        <f t="shared" si="91"/>
        <v>0</v>
      </c>
      <c r="CH31" s="34">
        <f t="shared" si="91"/>
        <v>0</v>
      </c>
      <c r="CI31" s="34">
        <f t="shared" si="91"/>
        <v>0</v>
      </c>
      <c r="CJ31" s="34">
        <f t="shared" si="91"/>
        <v>0</v>
      </c>
      <c r="CK31" s="34">
        <f t="shared" si="91"/>
        <v>0</v>
      </c>
      <c r="CL31" s="34">
        <f t="shared" si="91"/>
        <v>0</v>
      </c>
      <c r="CM31" s="34">
        <f t="shared" si="91"/>
        <v>0</v>
      </c>
      <c r="CN31" s="34">
        <f t="shared" si="91"/>
        <v>0</v>
      </c>
      <c r="CO31" s="34">
        <f t="shared" si="91"/>
        <v>0</v>
      </c>
      <c r="CP31" s="34">
        <f t="shared" si="91"/>
        <v>0</v>
      </c>
      <c r="CQ31" s="34">
        <f t="shared" si="91"/>
        <v>0</v>
      </c>
      <c r="CR31" s="34">
        <f t="shared" si="91"/>
        <v>0</v>
      </c>
      <c r="CS31" s="34">
        <f t="shared" si="91"/>
        <v>0</v>
      </c>
      <c r="CT31" s="34">
        <f t="shared" si="91"/>
        <v>0</v>
      </c>
      <c r="CU31" s="34">
        <f t="shared" si="91"/>
        <v>0</v>
      </c>
      <c r="CV31" s="34">
        <f t="shared" si="91"/>
        <v>0</v>
      </c>
      <c r="CW31" s="34">
        <f t="shared" si="91"/>
        <v>0</v>
      </c>
      <c r="CX31" s="34">
        <f t="shared" si="91"/>
        <v>0</v>
      </c>
      <c r="CY31" s="34">
        <f t="shared" si="91"/>
        <v>0</v>
      </c>
      <c r="CZ31" s="34">
        <f t="shared" si="91"/>
        <v>0</v>
      </c>
      <c r="DA31" s="34">
        <f t="shared" si="91"/>
        <v>0</v>
      </c>
      <c r="DB31" s="34">
        <f t="shared" si="91"/>
        <v>0</v>
      </c>
      <c r="DC31" s="34">
        <f t="shared" si="91"/>
        <v>0</v>
      </c>
      <c r="DD31" s="34">
        <f t="shared" si="91"/>
        <v>0</v>
      </c>
      <c r="DE31" s="34">
        <f t="shared" si="91"/>
        <v>0</v>
      </c>
      <c r="DF31" s="34">
        <f t="shared" si="91"/>
        <v>0</v>
      </c>
      <c r="DG31" s="34">
        <f t="shared" si="91"/>
        <v>0</v>
      </c>
      <c r="DH31" s="34">
        <f t="shared" si="91"/>
        <v>0</v>
      </c>
      <c r="DI31" s="34">
        <f t="shared" si="91"/>
        <v>0</v>
      </c>
      <c r="DJ31" s="34">
        <f t="shared" si="91"/>
        <v>0</v>
      </c>
      <c r="DK31" s="64" t="s">
        <v>95</v>
      </c>
      <c r="DL31" s="70" t="s">
        <v>24</v>
      </c>
      <c r="DM31" s="39">
        <v>0</v>
      </c>
      <c r="DN31" s="34">
        <f>$DM$31*12*DN38</f>
        <v>0</v>
      </c>
      <c r="DO31" s="34">
        <f t="shared" ref="DO31:DV31" si="92">$DM$31*12*DO38</f>
        <v>0</v>
      </c>
      <c r="DP31" s="34">
        <f t="shared" si="92"/>
        <v>0</v>
      </c>
      <c r="DQ31" s="34">
        <f t="shared" si="92"/>
        <v>0</v>
      </c>
      <c r="DR31" s="34">
        <f t="shared" si="92"/>
        <v>0</v>
      </c>
      <c r="DS31" s="34">
        <f t="shared" si="92"/>
        <v>0</v>
      </c>
      <c r="DT31" s="34">
        <f t="shared" si="92"/>
        <v>0</v>
      </c>
      <c r="DU31" s="34">
        <f t="shared" si="92"/>
        <v>0</v>
      </c>
      <c r="DV31" s="34">
        <f t="shared" si="92"/>
        <v>0</v>
      </c>
    </row>
    <row r="32" spans="1:126" s="1" customFormat="1" ht="33" customHeight="1" x14ac:dyDescent="0.2">
      <c r="A32" s="40" t="s">
        <v>51</v>
      </c>
      <c r="B32" s="50" t="s">
        <v>3</v>
      </c>
      <c r="C32" s="39">
        <v>0.94</v>
      </c>
      <c r="D32" s="34">
        <f>$C$32*12*D38</f>
        <v>6475.848</v>
      </c>
      <c r="E32" s="34">
        <f t="shared" ref="E32:M32" si="93">$C$32*12*E38</f>
        <v>6117.1439999999993</v>
      </c>
      <c r="F32" s="34">
        <f t="shared" si="93"/>
        <v>5815.9679999999998</v>
      </c>
      <c r="G32" s="34">
        <f t="shared" si="93"/>
        <v>5783.2560000000003</v>
      </c>
      <c r="H32" s="34">
        <f t="shared" si="93"/>
        <v>5742.6480000000001</v>
      </c>
      <c r="I32" s="34">
        <f t="shared" si="93"/>
        <v>5300.4719999999998</v>
      </c>
      <c r="J32" s="34">
        <f t="shared" si="93"/>
        <v>2506.4159999999997</v>
      </c>
      <c r="K32" s="34">
        <f t="shared" si="93"/>
        <v>4677.8159999999998</v>
      </c>
      <c r="L32" s="34">
        <f t="shared" si="93"/>
        <v>6266.04</v>
      </c>
      <c r="M32" s="34">
        <f t="shared" si="93"/>
        <v>3433.6319999999996</v>
      </c>
      <c r="N32" s="64" t="s">
        <v>51</v>
      </c>
      <c r="O32" s="39" t="s">
        <v>3</v>
      </c>
      <c r="P32" s="39">
        <v>1.02</v>
      </c>
      <c r="Q32" s="34">
        <f>$P$32*12*Q38</f>
        <v>4607.1359999999995</v>
      </c>
      <c r="R32" s="34">
        <f t="shared" ref="R32:AT32" si="94">$P$32*12*R38</f>
        <v>6867.8640000000005</v>
      </c>
      <c r="S32" s="34">
        <f t="shared" si="94"/>
        <v>5922.9359999999997</v>
      </c>
      <c r="T32" s="34">
        <f t="shared" si="94"/>
        <v>4105.2959999999994</v>
      </c>
      <c r="U32" s="34">
        <f t="shared" si="94"/>
        <v>4167.72</v>
      </c>
      <c r="V32" s="34">
        <f t="shared" si="94"/>
        <v>2623.0320000000002</v>
      </c>
      <c r="W32" s="34">
        <f t="shared" si="94"/>
        <v>4921.7040000000006</v>
      </c>
      <c r="X32" s="34">
        <f t="shared" si="94"/>
        <v>5046.5520000000006</v>
      </c>
      <c r="Y32" s="34">
        <f t="shared" si="94"/>
        <v>6270.5519999999997</v>
      </c>
      <c r="Z32" s="34">
        <f t="shared" si="94"/>
        <v>7266.8880000000008</v>
      </c>
      <c r="AA32" s="34">
        <f t="shared" si="94"/>
        <v>9918.0720000000001</v>
      </c>
      <c r="AB32" s="34">
        <f t="shared" si="94"/>
        <v>6724.6559999999999</v>
      </c>
      <c r="AC32" s="34">
        <f t="shared" si="94"/>
        <v>5411.3040000000001</v>
      </c>
      <c r="AD32" s="34">
        <f t="shared" si="94"/>
        <v>4658.5440000000008</v>
      </c>
      <c r="AE32" s="34">
        <f t="shared" si="94"/>
        <v>6833.5919999999996</v>
      </c>
      <c r="AF32" s="34">
        <f t="shared" si="94"/>
        <v>8745.48</v>
      </c>
      <c r="AG32" s="34">
        <f t="shared" si="94"/>
        <v>5712.4080000000004</v>
      </c>
      <c r="AH32" s="34">
        <f t="shared" si="94"/>
        <v>5336.64</v>
      </c>
      <c r="AI32" s="34">
        <f t="shared" si="94"/>
        <v>11782.224</v>
      </c>
      <c r="AJ32" s="34">
        <f t="shared" si="94"/>
        <v>11833.632</v>
      </c>
      <c r="AK32" s="34">
        <f t="shared" si="94"/>
        <v>6011.0640000000003</v>
      </c>
      <c r="AL32" s="34">
        <f t="shared" si="94"/>
        <v>3039.192</v>
      </c>
      <c r="AM32" s="34">
        <f t="shared" si="94"/>
        <v>6783.4080000000004</v>
      </c>
      <c r="AN32" s="34">
        <f t="shared" si="94"/>
        <v>2878.848</v>
      </c>
      <c r="AO32" s="34">
        <f t="shared" si="94"/>
        <v>3938.8320000000003</v>
      </c>
      <c r="AP32" s="34">
        <f t="shared" si="94"/>
        <v>7101.648000000001</v>
      </c>
      <c r="AQ32" s="34">
        <f t="shared" si="94"/>
        <v>6116.3279999999995</v>
      </c>
      <c r="AR32" s="34">
        <f t="shared" si="94"/>
        <v>5183.6400000000003</v>
      </c>
      <c r="AS32" s="34">
        <f t="shared" si="94"/>
        <v>5307.2640000000001</v>
      </c>
      <c r="AT32" s="34">
        <f t="shared" si="94"/>
        <v>5254.6320000000005</v>
      </c>
      <c r="AU32" s="64" t="s">
        <v>96</v>
      </c>
      <c r="AV32" s="39" t="s">
        <v>3</v>
      </c>
      <c r="AW32" s="39">
        <v>0.99</v>
      </c>
      <c r="AX32" s="34">
        <f>$AW$32*12*AX38</f>
        <v>2485.2959999999998</v>
      </c>
      <c r="AY32" s="64" t="s">
        <v>51</v>
      </c>
      <c r="AZ32" s="39" t="s">
        <v>3</v>
      </c>
      <c r="BA32" s="39">
        <v>0.94</v>
      </c>
      <c r="BB32" s="34">
        <f>$BA$32*12*BB38</f>
        <v>12930.263999999999</v>
      </c>
      <c r="BC32" s="34">
        <f t="shared" ref="BC32:BN32" si="95">$BA$32*12*BC38</f>
        <v>4479.2879999999996</v>
      </c>
      <c r="BD32" s="34">
        <f t="shared" si="95"/>
        <v>5282.424</v>
      </c>
      <c r="BE32" s="34">
        <f t="shared" si="95"/>
        <v>5826.12</v>
      </c>
      <c r="BF32" s="34">
        <f t="shared" si="95"/>
        <v>5219.2559999999994</v>
      </c>
      <c r="BG32" s="34">
        <f t="shared" si="95"/>
        <v>4304.4480000000003</v>
      </c>
      <c r="BH32" s="34">
        <f t="shared" si="95"/>
        <v>4876.3440000000001</v>
      </c>
      <c r="BI32" s="34">
        <f t="shared" si="95"/>
        <v>5121.12</v>
      </c>
      <c r="BJ32" s="34">
        <f t="shared" si="95"/>
        <v>6229.9439999999995</v>
      </c>
      <c r="BK32" s="34">
        <f t="shared" si="95"/>
        <v>7044.36</v>
      </c>
      <c r="BL32" s="34">
        <f t="shared" si="95"/>
        <v>6964.271999999999</v>
      </c>
      <c r="BM32" s="34">
        <f t="shared" si="95"/>
        <v>7140.24</v>
      </c>
      <c r="BN32" s="34">
        <f t="shared" si="95"/>
        <v>9910.6080000000002</v>
      </c>
      <c r="BO32" s="64" t="s">
        <v>51</v>
      </c>
      <c r="BP32" s="39" t="s">
        <v>3</v>
      </c>
      <c r="BQ32" s="39">
        <v>1.02</v>
      </c>
      <c r="BR32" s="34">
        <f>$BQ$32*12*BR38</f>
        <v>3381.9120000000003</v>
      </c>
      <c r="BS32" s="34">
        <f t="shared" ref="BS32:DJ32" si="96">$BQ$32*12*BS38</f>
        <v>6477.4080000000004</v>
      </c>
      <c r="BT32" s="34">
        <f t="shared" si="96"/>
        <v>6026.9759999999997</v>
      </c>
      <c r="BU32" s="34">
        <f t="shared" si="96"/>
        <v>11035.584000000001</v>
      </c>
      <c r="BV32" s="34">
        <f t="shared" si="96"/>
        <v>7920.5040000000008</v>
      </c>
      <c r="BW32" s="34">
        <f t="shared" si="96"/>
        <v>6228.9359999999997</v>
      </c>
      <c r="BX32" s="34">
        <f t="shared" si="96"/>
        <v>6292.5840000000007</v>
      </c>
      <c r="BY32" s="34">
        <f t="shared" si="96"/>
        <v>7836.0480000000007</v>
      </c>
      <c r="BZ32" s="34">
        <f t="shared" si="96"/>
        <v>2949.84</v>
      </c>
      <c r="CA32" s="34">
        <f t="shared" si="96"/>
        <v>2982.8879999999999</v>
      </c>
      <c r="CB32" s="34">
        <f t="shared" si="96"/>
        <v>2809.08</v>
      </c>
      <c r="CC32" s="34">
        <f t="shared" si="96"/>
        <v>5015.9520000000002</v>
      </c>
      <c r="CD32" s="34">
        <f t="shared" si="96"/>
        <v>6329.3040000000001</v>
      </c>
      <c r="CE32" s="34">
        <f t="shared" si="96"/>
        <v>10814.04</v>
      </c>
      <c r="CF32" s="34">
        <f t="shared" si="96"/>
        <v>7833.6</v>
      </c>
      <c r="CG32" s="34">
        <f t="shared" si="96"/>
        <v>6712.4160000000002</v>
      </c>
      <c r="CH32" s="34">
        <f t="shared" si="96"/>
        <v>6175.08</v>
      </c>
      <c r="CI32" s="34">
        <f t="shared" si="96"/>
        <v>5456.5920000000006</v>
      </c>
      <c r="CJ32" s="34">
        <f t="shared" si="96"/>
        <v>2773.5839999999998</v>
      </c>
      <c r="CK32" s="34">
        <f t="shared" si="96"/>
        <v>6889.8959999999997</v>
      </c>
      <c r="CL32" s="34">
        <f t="shared" si="96"/>
        <v>5886.2159999999994</v>
      </c>
      <c r="CM32" s="34">
        <f t="shared" si="96"/>
        <v>5423.5440000000008</v>
      </c>
      <c r="CN32" s="34">
        <f t="shared" si="96"/>
        <v>3071.0160000000001</v>
      </c>
      <c r="CO32" s="34">
        <f t="shared" si="96"/>
        <v>2283.9839999999999</v>
      </c>
      <c r="CP32" s="34">
        <f t="shared" si="96"/>
        <v>2884.9679999999998</v>
      </c>
      <c r="CQ32" s="34">
        <f t="shared" si="96"/>
        <v>6657.3360000000002</v>
      </c>
      <c r="CR32" s="34">
        <f t="shared" si="96"/>
        <v>3959.64</v>
      </c>
      <c r="CS32" s="34">
        <f t="shared" si="96"/>
        <v>9772.4159999999993</v>
      </c>
      <c r="CT32" s="34">
        <f t="shared" si="96"/>
        <v>8922.9600000000009</v>
      </c>
      <c r="CU32" s="34">
        <f t="shared" si="96"/>
        <v>7341.5519999999997</v>
      </c>
      <c r="CV32" s="34">
        <f t="shared" si="96"/>
        <v>3929.04</v>
      </c>
      <c r="CW32" s="34">
        <f t="shared" si="96"/>
        <v>6144.4800000000005</v>
      </c>
      <c r="CX32" s="34">
        <f t="shared" si="96"/>
        <v>5454.1440000000002</v>
      </c>
      <c r="CY32" s="34">
        <f t="shared" si="96"/>
        <v>6679.3680000000004</v>
      </c>
      <c r="CZ32" s="34">
        <f t="shared" si="96"/>
        <v>6916.8240000000005</v>
      </c>
      <c r="DA32" s="34">
        <f t="shared" si="96"/>
        <v>10814.04</v>
      </c>
      <c r="DB32" s="34">
        <f t="shared" si="96"/>
        <v>4086.9359999999997</v>
      </c>
      <c r="DC32" s="34">
        <f t="shared" si="96"/>
        <v>3515.328</v>
      </c>
      <c r="DD32" s="34">
        <f t="shared" si="96"/>
        <v>11620.655999999999</v>
      </c>
      <c r="DE32" s="34">
        <f t="shared" si="96"/>
        <v>5957.2079999999996</v>
      </c>
      <c r="DF32" s="34">
        <f t="shared" si="96"/>
        <v>5986.5840000000007</v>
      </c>
      <c r="DG32" s="34">
        <f t="shared" si="96"/>
        <v>5236.2719999999999</v>
      </c>
      <c r="DH32" s="34">
        <f t="shared" si="96"/>
        <v>5340.3119999999999</v>
      </c>
      <c r="DI32" s="34">
        <f t="shared" si="96"/>
        <v>5353.7759999999998</v>
      </c>
      <c r="DJ32" s="34">
        <f t="shared" si="96"/>
        <v>9544.7520000000004</v>
      </c>
      <c r="DK32" s="64" t="s">
        <v>96</v>
      </c>
      <c r="DL32" s="39" t="s">
        <v>3</v>
      </c>
      <c r="DM32" s="39">
        <v>0.99</v>
      </c>
      <c r="DN32" s="34">
        <f>$DM$32*12*DN38</f>
        <v>3220.6680000000001</v>
      </c>
      <c r="DO32" s="34">
        <f t="shared" ref="DO32:DV32" si="97">$DM$32*12*DO38</f>
        <v>2844.0719999999997</v>
      </c>
      <c r="DP32" s="34">
        <f t="shared" si="97"/>
        <v>4584.4919999999993</v>
      </c>
      <c r="DQ32" s="34">
        <f t="shared" si="97"/>
        <v>2615.9759999999997</v>
      </c>
      <c r="DR32" s="34">
        <f t="shared" si="97"/>
        <v>3746.9519999999993</v>
      </c>
      <c r="DS32" s="34">
        <f t="shared" si="97"/>
        <v>2486.4839999999999</v>
      </c>
      <c r="DT32" s="34">
        <f t="shared" si="97"/>
        <v>4049.8919999999994</v>
      </c>
      <c r="DU32" s="34">
        <f t="shared" si="97"/>
        <v>2541.1320000000001</v>
      </c>
      <c r="DV32" s="34">
        <f t="shared" si="97"/>
        <v>12003.551999999998</v>
      </c>
    </row>
    <row r="33" spans="1:129" s="1" customFormat="1" x14ac:dyDescent="0.2">
      <c r="A33" s="40" t="s">
        <v>52</v>
      </c>
      <c r="B33" s="50" t="s">
        <v>6</v>
      </c>
      <c r="C33" s="39">
        <v>0.33</v>
      </c>
      <c r="D33" s="34">
        <f>$C$33*12*D38</f>
        <v>2273.4360000000001</v>
      </c>
      <c r="E33" s="34">
        <f t="shared" ref="E33:M33" si="98">$C$33*12*E38</f>
        <v>2147.5079999999998</v>
      </c>
      <c r="F33" s="34">
        <f t="shared" si="98"/>
        <v>2041.7760000000001</v>
      </c>
      <c r="G33" s="34">
        <f t="shared" si="98"/>
        <v>2030.2920000000001</v>
      </c>
      <c r="H33" s="34">
        <f t="shared" si="98"/>
        <v>2016.0360000000001</v>
      </c>
      <c r="I33" s="34">
        <f t="shared" si="98"/>
        <v>1860.8039999999999</v>
      </c>
      <c r="J33" s="34">
        <f t="shared" si="98"/>
        <v>879.91199999999992</v>
      </c>
      <c r="K33" s="34">
        <f t="shared" si="98"/>
        <v>1642.212</v>
      </c>
      <c r="L33" s="34">
        <f t="shared" si="98"/>
        <v>2199.7800000000002</v>
      </c>
      <c r="M33" s="34">
        <f t="shared" si="98"/>
        <v>1205.424</v>
      </c>
      <c r="N33" s="64" t="s">
        <v>52</v>
      </c>
      <c r="O33" s="39" t="s">
        <v>6</v>
      </c>
      <c r="P33" s="39">
        <v>0.39</v>
      </c>
      <c r="Q33" s="34">
        <f>$P$33*12*Q38</f>
        <v>1761.5519999999997</v>
      </c>
      <c r="R33" s="34">
        <f t="shared" ref="R33:AT33" si="99">$P$33*12*R38</f>
        <v>2625.9479999999999</v>
      </c>
      <c r="S33" s="34">
        <f t="shared" si="99"/>
        <v>2264.6519999999996</v>
      </c>
      <c r="T33" s="34">
        <f t="shared" si="99"/>
        <v>1569.6719999999998</v>
      </c>
      <c r="U33" s="34">
        <f t="shared" si="99"/>
        <v>1593.54</v>
      </c>
      <c r="V33" s="34">
        <f t="shared" si="99"/>
        <v>1002.924</v>
      </c>
      <c r="W33" s="34">
        <f t="shared" si="99"/>
        <v>1881.828</v>
      </c>
      <c r="X33" s="34">
        <f t="shared" si="99"/>
        <v>1929.5639999999999</v>
      </c>
      <c r="Y33" s="34">
        <f t="shared" si="99"/>
        <v>2397.5639999999999</v>
      </c>
      <c r="Z33" s="34">
        <f t="shared" si="99"/>
        <v>2778.5160000000001</v>
      </c>
      <c r="AA33" s="34">
        <f t="shared" si="99"/>
        <v>3792.2039999999997</v>
      </c>
      <c r="AB33" s="34">
        <f t="shared" si="99"/>
        <v>2571.1919999999996</v>
      </c>
      <c r="AC33" s="34">
        <f t="shared" si="99"/>
        <v>2069.0279999999998</v>
      </c>
      <c r="AD33" s="34">
        <f t="shared" si="99"/>
        <v>1781.2080000000001</v>
      </c>
      <c r="AE33" s="34">
        <f t="shared" si="99"/>
        <v>2612.8439999999996</v>
      </c>
      <c r="AF33" s="34">
        <f t="shared" si="99"/>
        <v>3343.8599999999997</v>
      </c>
      <c r="AG33" s="34">
        <f t="shared" si="99"/>
        <v>2184.1559999999999</v>
      </c>
      <c r="AH33" s="34">
        <f t="shared" si="99"/>
        <v>2040.4799999999998</v>
      </c>
      <c r="AI33" s="34">
        <f t="shared" si="99"/>
        <v>4504.9679999999998</v>
      </c>
      <c r="AJ33" s="34">
        <f t="shared" si="99"/>
        <v>4524.6239999999998</v>
      </c>
      <c r="AK33" s="34">
        <f t="shared" si="99"/>
        <v>2298.348</v>
      </c>
      <c r="AL33" s="34">
        <f t="shared" si="99"/>
        <v>1162.0439999999999</v>
      </c>
      <c r="AM33" s="34">
        <f t="shared" si="99"/>
        <v>2593.6559999999999</v>
      </c>
      <c r="AN33" s="34">
        <f t="shared" si="99"/>
        <v>1100.7359999999999</v>
      </c>
      <c r="AO33" s="34">
        <f t="shared" si="99"/>
        <v>1506.0239999999999</v>
      </c>
      <c r="AP33" s="34">
        <f t="shared" si="99"/>
        <v>2715.3360000000002</v>
      </c>
      <c r="AQ33" s="34">
        <f t="shared" si="99"/>
        <v>2338.596</v>
      </c>
      <c r="AR33" s="34">
        <f t="shared" si="99"/>
        <v>1981.9799999999998</v>
      </c>
      <c r="AS33" s="34">
        <f t="shared" si="99"/>
        <v>2029.248</v>
      </c>
      <c r="AT33" s="34">
        <f t="shared" si="99"/>
        <v>2009.124</v>
      </c>
      <c r="AU33" s="64" t="s">
        <v>97</v>
      </c>
      <c r="AV33" s="39" t="s">
        <v>6</v>
      </c>
      <c r="AW33" s="39">
        <v>0.38</v>
      </c>
      <c r="AX33" s="34">
        <f>$AW$33*12*AX38</f>
        <v>953.952</v>
      </c>
      <c r="AY33" s="64" t="s">
        <v>52</v>
      </c>
      <c r="AZ33" s="39" t="s">
        <v>6</v>
      </c>
      <c r="BA33" s="39">
        <v>0.33</v>
      </c>
      <c r="BB33" s="34">
        <f>$BA$33*12*BB38</f>
        <v>4539.348</v>
      </c>
      <c r="BC33" s="34">
        <f t="shared" ref="BC33:BN33" si="100">$BA$33*12*BC38</f>
        <v>1572.5160000000001</v>
      </c>
      <c r="BD33" s="34">
        <f t="shared" si="100"/>
        <v>1854.4680000000001</v>
      </c>
      <c r="BE33" s="34">
        <f t="shared" si="100"/>
        <v>2045.34</v>
      </c>
      <c r="BF33" s="34">
        <f t="shared" si="100"/>
        <v>1832.2919999999999</v>
      </c>
      <c r="BG33" s="34">
        <f t="shared" si="100"/>
        <v>1511.136</v>
      </c>
      <c r="BH33" s="34">
        <f t="shared" si="100"/>
        <v>1711.9080000000001</v>
      </c>
      <c r="BI33" s="34">
        <f t="shared" si="100"/>
        <v>1797.84</v>
      </c>
      <c r="BJ33" s="34">
        <f t="shared" si="100"/>
        <v>2187.1079999999997</v>
      </c>
      <c r="BK33" s="34">
        <f t="shared" si="100"/>
        <v>2473.02</v>
      </c>
      <c r="BL33" s="34">
        <f t="shared" si="100"/>
        <v>2444.904</v>
      </c>
      <c r="BM33" s="34">
        <f t="shared" si="100"/>
        <v>2506.6799999999998</v>
      </c>
      <c r="BN33" s="34">
        <f t="shared" si="100"/>
        <v>3479.2559999999999</v>
      </c>
      <c r="BO33" s="64" t="s">
        <v>52</v>
      </c>
      <c r="BP33" s="39" t="s">
        <v>6</v>
      </c>
      <c r="BQ33" s="39">
        <v>0.39</v>
      </c>
      <c r="BR33" s="34">
        <f>$BQ$33*12*BR38</f>
        <v>1293.0840000000001</v>
      </c>
      <c r="BS33" s="34">
        <f t="shared" ref="BS33:DJ33" si="101">$BQ$33*12*BS38</f>
        <v>2476.6559999999999</v>
      </c>
      <c r="BT33" s="34">
        <f t="shared" si="101"/>
        <v>2304.4319999999998</v>
      </c>
      <c r="BU33" s="34">
        <f t="shared" si="101"/>
        <v>4219.4880000000003</v>
      </c>
      <c r="BV33" s="34">
        <f t="shared" si="101"/>
        <v>3028.4279999999999</v>
      </c>
      <c r="BW33" s="34">
        <f t="shared" si="101"/>
        <v>2381.6519999999996</v>
      </c>
      <c r="BX33" s="34">
        <f t="shared" si="101"/>
        <v>2405.9879999999998</v>
      </c>
      <c r="BY33" s="34">
        <f t="shared" si="101"/>
        <v>2996.136</v>
      </c>
      <c r="BZ33" s="34">
        <f t="shared" si="101"/>
        <v>1127.8799999999999</v>
      </c>
      <c r="CA33" s="34">
        <f t="shared" si="101"/>
        <v>1140.5159999999998</v>
      </c>
      <c r="CB33" s="34">
        <f t="shared" si="101"/>
        <v>1074.06</v>
      </c>
      <c r="CC33" s="34">
        <f t="shared" si="101"/>
        <v>1917.864</v>
      </c>
      <c r="CD33" s="34">
        <f t="shared" si="101"/>
        <v>2420.0279999999998</v>
      </c>
      <c r="CE33" s="34">
        <f t="shared" si="101"/>
        <v>4134.78</v>
      </c>
      <c r="CF33" s="34">
        <f t="shared" si="101"/>
        <v>2995.2</v>
      </c>
      <c r="CG33" s="34">
        <f t="shared" si="101"/>
        <v>2566.5119999999997</v>
      </c>
      <c r="CH33" s="34">
        <f t="shared" si="101"/>
        <v>2361.06</v>
      </c>
      <c r="CI33" s="34">
        <f t="shared" si="101"/>
        <v>2086.3440000000001</v>
      </c>
      <c r="CJ33" s="34">
        <f t="shared" si="101"/>
        <v>1060.4879999999998</v>
      </c>
      <c r="CK33" s="34">
        <f t="shared" si="101"/>
        <v>2634.3719999999998</v>
      </c>
      <c r="CL33" s="34">
        <f t="shared" si="101"/>
        <v>2250.6119999999996</v>
      </c>
      <c r="CM33" s="34">
        <f t="shared" si="101"/>
        <v>2073.7080000000001</v>
      </c>
      <c r="CN33" s="34">
        <f t="shared" si="101"/>
        <v>1174.212</v>
      </c>
      <c r="CO33" s="34">
        <f t="shared" si="101"/>
        <v>873.2879999999999</v>
      </c>
      <c r="CP33" s="34">
        <f t="shared" si="101"/>
        <v>1103.0759999999998</v>
      </c>
      <c r="CQ33" s="34">
        <f t="shared" si="101"/>
        <v>2545.4519999999998</v>
      </c>
      <c r="CR33" s="34">
        <f t="shared" si="101"/>
        <v>1513.98</v>
      </c>
      <c r="CS33" s="34">
        <f t="shared" si="101"/>
        <v>3736.5119999999997</v>
      </c>
      <c r="CT33" s="34">
        <f t="shared" si="101"/>
        <v>3411.72</v>
      </c>
      <c r="CU33" s="34">
        <f t="shared" si="101"/>
        <v>2807.0639999999994</v>
      </c>
      <c r="CV33" s="34">
        <f t="shared" si="101"/>
        <v>1502.28</v>
      </c>
      <c r="CW33" s="34">
        <f t="shared" si="101"/>
        <v>2349.3599999999997</v>
      </c>
      <c r="CX33" s="34">
        <f t="shared" si="101"/>
        <v>2085.4079999999999</v>
      </c>
      <c r="CY33" s="34">
        <f t="shared" si="101"/>
        <v>2553.8760000000002</v>
      </c>
      <c r="CZ33" s="34">
        <f t="shared" si="101"/>
        <v>2644.6680000000001</v>
      </c>
      <c r="DA33" s="34">
        <f t="shared" si="101"/>
        <v>4134.78</v>
      </c>
      <c r="DB33" s="34">
        <f t="shared" si="101"/>
        <v>1562.6519999999998</v>
      </c>
      <c r="DC33" s="34">
        <f t="shared" si="101"/>
        <v>1344.0959999999998</v>
      </c>
      <c r="DD33" s="34">
        <f t="shared" si="101"/>
        <v>4443.192</v>
      </c>
      <c r="DE33" s="34">
        <f t="shared" si="101"/>
        <v>2277.7559999999999</v>
      </c>
      <c r="DF33" s="34">
        <f t="shared" si="101"/>
        <v>2288.9879999999998</v>
      </c>
      <c r="DG33" s="34">
        <f t="shared" si="101"/>
        <v>2002.104</v>
      </c>
      <c r="DH33" s="34">
        <f t="shared" si="101"/>
        <v>2041.884</v>
      </c>
      <c r="DI33" s="34">
        <f t="shared" si="101"/>
        <v>2047.0319999999997</v>
      </c>
      <c r="DJ33" s="34">
        <f t="shared" si="101"/>
        <v>3649.4639999999995</v>
      </c>
      <c r="DK33" s="64" t="s">
        <v>97</v>
      </c>
      <c r="DL33" s="39" t="s">
        <v>6</v>
      </c>
      <c r="DM33" s="39">
        <v>0.38</v>
      </c>
      <c r="DN33" s="34">
        <f>$DM$33*12*DN38</f>
        <v>1236.2160000000003</v>
      </c>
      <c r="DO33" s="34">
        <f t="shared" ref="DO33:DV33" si="102">$DM$33*12*DO38</f>
        <v>1091.6640000000002</v>
      </c>
      <c r="DP33" s="34">
        <f t="shared" si="102"/>
        <v>1759.7040000000002</v>
      </c>
      <c r="DQ33" s="34">
        <f t="shared" si="102"/>
        <v>1004.1120000000001</v>
      </c>
      <c r="DR33" s="34">
        <f t="shared" si="102"/>
        <v>1438.2240000000002</v>
      </c>
      <c r="DS33" s="34">
        <f t="shared" si="102"/>
        <v>954.40800000000013</v>
      </c>
      <c r="DT33" s="34">
        <f t="shared" si="102"/>
        <v>1554.5040000000001</v>
      </c>
      <c r="DU33" s="34">
        <f t="shared" si="102"/>
        <v>975.38400000000013</v>
      </c>
      <c r="DV33" s="34">
        <f t="shared" si="102"/>
        <v>4607.424</v>
      </c>
    </row>
    <row r="34" spans="1:129" s="35" customFormat="1" ht="94.5" customHeight="1" x14ac:dyDescent="0.2">
      <c r="A34" s="55" t="s">
        <v>53</v>
      </c>
      <c r="B34" s="50" t="s">
        <v>59</v>
      </c>
      <c r="C34" s="58" t="s">
        <v>103</v>
      </c>
      <c r="D34" s="36">
        <v>7500</v>
      </c>
      <c r="E34" s="36">
        <v>7500</v>
      </c>
      <c r="F34" s="36">
        <v>7500</v>
      </c>
      <c r="G34" s="36">
        <v>7500</v>
      </c>
      <c r="H34" s="36">
        <v>7500</v>
      </c>
      <c r="I34" s="36">
        <v>7500</v>
      </c>
      <c r="J34" s="36">
        <v>7500</v>
      </c>
      <c r="K34" s="36">
        <v>7500</v>
      </c>
      <c r="L34" s="36">
        <v>7500</v>
      </c>
      <c r="M34" s="36">
        <v>7500</v>
      </c>
      <c r="N34" s="71" t="s">
        <v>53</v>
      </c>
      <c r="O34" s="39" t="s">
        <v>59</v>
      </c>
      <c r="P34" s="58" t="s">
        <v>103</v>
      </c>
      <c r="Q34" s="36">
        <v>7500</v>
      </c>
      <c r="R34" s="36">
        <v>7500</v>
      </c>
      <c r="S34" s="36">
        <v>7500</v>
      </c>
      <c r="T34" s="36">
        <v>7500</v>
      </c>
      <c r="U34" s="36">
        <v>7500</v>
      </c>
      <c r="V34" s="36">
        <v>7500</v>
      </c>
      <c r="W34" s="36">
        <v>7500</v>
      </c>
      <c r="X34" s="36">
        <v>7500</v>
      </c>
      <c r="Y34" s="36">
        <v>7500</v>
      </c>
      <c r="Z34" s="36">
        <v>7500</v>
      </c>
      <c r="AA34" s="36">
        <v>7500</v>
      </c>
      <c r="AB34" s="36">
        <v>7500</v>
      </c>
      <c r="AC34" s="36">
        <v>7500</v>
      </c>
      <c r="AD34" s="36">
        <v>7500</v>
      </c>
      <c r="AE34" s="36">
        <v>7500</v>
      </c>
      <c r="AF34" s="36">
        <v>7500</v>
      </c>
      <c r="AG34" s="36">
        <v>7500</v>
      </c>
      <c r="AH34" s="36">
        <v>7500</v>
      </c>
      <c r="AI34" s="36">
        <v>7500</v>
      </c>
      <c r="AJ34" s="36">
        <v>7500</v>
      </c>
      <c r="AK34" s="36">
        <v>7500</v>
      </c>
      <c r="AL34" s="36">
        <v>7500</v>
      </c>
      <c r="AM34" s="36">
        <v>7500</v>
      </c>
      <c r="AN34" s="36">
        <v>7500</v>
      </c>
      <c r="AO34" s="36">
        <v>7500</v>
      </c>
      <c r="AP34" s="36">
        <v>7500</v>
      </c>
      <c r="AQ34" s="36">
        <v>7500</v>
      </c>
      <c r="AR34" s="36">
        <v>7500</v>
      </c>
      <c r="AS34" s="36">
        <v>7500</v>
      </c>
      <c r="AT34" s="36">
        <v>7500</v>
      </c>
      <c r="AU34" s="71" t="s">
        <v>98</v>
      </c>
      <c r="AV34" s="39" t="s">
        <v>59</v>
      </c>
      <c r="AW34" s="58" t="s">
        <v>103</v>
      </c>
      <c r="AX34" s="36">
        <v>7500</v>
      </c>
      <c r="AY34" s="71" t="s">
        <v>53</v>
      </c>
      <c r="AZ34" s="39" t="s">
        <v>59</v>
      </c>
      <c r="BA34" s="58" t="s">
        <v>104</v>
      </c>
      <c r="BB34" s="36">
        <v>2500</v>
      </c>
      <c r="BC34" s="36">
        <v>2500</v>
      </c>
      <c r="BD34" s="36">
        <v>2500</v>
      </c>
      <c r="BE34" s="36">
        <v>2500</v>
      </c>
      <c r="BF34" s="36">
        <v>2500</v>
      </c>
      <c r="BG34" s="36">
        <v>2500</v>
      </c>
      <c r="BH34" s="36">
        <v>2500</v>
      </c>
      <c r="BI34" s="36">
        <v>2500</v>
      </c>
      <c r="BJ34" s="36">
        <v>2500</v>
      </c>
      <c r="BK34" s="36">
        <v>2500</v>
      </c>
      <c r="BL34" s="36">
        <v>2500</v>
      </c>
      <c r="BM34" s="36">
        <v>2500</v>
      </c>
      <c r="BN34" s="36">
        <v>2500</v>
      </c>
      <c r="BO34" s="71" t="s">
        <v>53</v>
      </c>
      <c r="BP34" s="39" t="s">
        <v>59</v>
      </c>
      <c r="BQ34" s="58" t="s">
        <v>105</v>
      </c>
      <c r="BR34" s="36">
        <v>2500</v>
      </c>
      <c r="BS34" s="36">
        <v>2500</v>
      </c>
      <c r="BT34" s="36">
        <v>2500</v>
      </c>
      <c r="BU34" s="36">
        <v>2500</v>
      </c>
      <c r="BV34" s="36">
        <v>2500</v>
      </c>
      <c r="BW34" s="36">
        <v>2500</v>
      </c>
      <c r="BX34" s="36">
        <v>2500</v>
      </c>
      <c r="BY34" s="36">
        <v>2500</v>
      </c>
      <c r="BZ34" s="36">
        <v>2500</v>
      </c>
      <c r="CA34" s="36">
        <v>2500</v>
      </c>
      <c r="CB34" s="36">
        <v>2500</v>
      </c>
      <c r="CC34" s="36">
        <v>2500</v>
      </c>
      <c r="CD34" s="36">
        <v>2500</v>
      </c>
      <c r="CE34" s="36">
        <v>2500</v>
      </c>
      <c r="CF34" s="36">
        <v>2500</v>
      </c>
      <c r="CG34" s="36">
        <v>2500</v>
      </c>
      <c r="CH34" s="36">
        <v>2500</v>
      </c>
      <c r="CI34" s="36">
        <v>2500</v>
      </c>
      <c r="CJ34" s="36">
        <v>2500</v>
      </c>
      <c r="CK34" s="36">
        <v>2500</v>
      </c>
      <c r="CL34" s="36">
        <v>2500</v>
      </c>
      <c r="CM34" s="36">
        <v>2500</v>
      </c>
      <c r="CN34" s="36">
        <v>2500</v>
      </c>
      <c r="CO34" s="36">
        <v>2500</v>
      </c>
      <c r="CP34" s="36">
        <v>2500</v>
      </c>
      <c r="CQ34" s="36">
        <v>2500</v>
      </c>
      <c r="CR34" s="36">
        <v>2500</v>
      </c>
      <c r="CS34" s="36">
        <v>2500</v>
      </c>
      <c r="CT34" s="36">
        <v>2500</v>
      </c>
      <c r="CU34" s="36">
        <v>2500</v>
      </c>
      <c r="CV34" s="36">
        <v>2500</v>
      </c>
      <c r="CW34" s="36">
        <v>2500</v>
      </c>
      <c r="CX34" s="36">
        <v>2500</v>
      </c>
      <c r="CY34" s="36">
        <v>2500</v>
      </c>
      <c r="CZ34" s="36">
        <v>2500</v>
      </c>
      <c r="DA34" s="36">
        <v>2500</v>
      </c>
      <c r="DB34" s="36">
        <v>2500</v>
      </c>
      <c r="DC34" s="36">
        <v>2500</v>
      </c>
      <c r="DD34" s="36">
        <v>2500</v>
      </c>
      <c r="DE34" s="36">
        <v>2500</v>
      </c>
      <c r="DF34" s="36">
        <v>2500</v>
      </c>
      <c r="DG34" s="36">
        <v>2500</v>
      </c>
      <c r="DH34" s="36">
        <v>2500</v>
      </c>
      <c r="DI34" s="36">
        <v>2500</v>
      </c>
      <c r="DJ34" s="36">
        <v>2500</v>
      </c>
      <c r="DK34" s="71" t="s">
        <v>98</v>
      </c>
      <c r="DL34" s="39" t="s">
        <v>59</v>
      </c>
      <c r="DM34" s="58" t="s">
        <v>105</v>
      </c>
      <c r="DN34" s="36">
        <v>2500</v>
      </c>
      <c r="DO34" s="36">
        <v>2500</v>
      </c>
      <c r="DP34" s="36">
        <v>2500</v>
      </c>
      <c r="DQ34" s="36">
        <v>2500</v>
      </c>
      <c r="DR34" s="36">
        <v>2500</v>
      </c>
      <c r="DS34" s="36">
        <v>2500</v>
      </c>
      <c r="DT34" s="36">
        <v>2500</v>
      </c>
      <c r="DU34" s="36">
        <v>2500</v>
      </c>
      <c r="DV34" s="36">
        <v>2500</v>
      </c>
      <c r="DW34" s="111"/>
      <c r="DX34" s="111"/>
    </row>
    <row r="35" spans="1:129" s="1" customFormat="1" x14ac:dyDescent="0.2">
      <c r="A35" s="55" t="s">
        <v>54</v>
      </c>
      <c r="B35" s="50" t="s">
        <v>60</v>
      </c>
      <c r="C35" s="44">
        <v>2.78</v>
      </c>
      <c r="D35" s="21">
        <f>$C$35*12*D38</f>
        <v>19151.975999999999</v>
      </c>
      <c r="E35" s="21">
        <f t="shared" ref="E35:M35" si="103">$C$35*12*E38</f>
        <v>18091.127999999997</v>
      </c>
      <c r="F35" s="21">
        <f t="shared" si="103"/>
        <v>17200.416000000001</v>
      </c>
      <c r="G35" s="21">
        <f t="shared" si="103"/>
        <v>17103.672000000002</v>
      </c>
      <c r="H35" s="21">
        <f t="shared" si="103"/>
        <v>16983.576000000001</v>
      </c>
      <c r="I35" s="21">
        <f t="shared" si="103"/>
        <v>15675.864</v>
      </c>
      <c r="J35" s="21">
        <f t="shared" si="103"/>
        <v>7412.5919999999996</v>
      </c>
      <c r="K35" s="21">
        <f t="shared" si="103"/>
        <v>13834.392</v>
      </c>
      <c r="L35" s="21">
        <f t="shared" si="103"/>
        <v>18531.48</v>
      </c>
      <c r="M35" s="21">
        <f t="shared" si="103"/>
        <v>10154.784</v>
      </c>
      <c r="N35" s="71" t="s">
        <v>54</v>
      </c>
      <c r="O35" s="39" t="s">
        <v>60</v>
      </c>
      <c r="P35" s="44">
        <v>2.52</v>
      </c>
      <c r="Q35" s="21">
        <f>$P$35*12*Q38</f>
        <v>11382.335999999999</v>
      </c>
      <c r="R35" s="21">
        <f t="shared" ref="R35:AT35" si="104">$P$35*12*R38</f>
        <v>16967.664000000001</v>
      </c>
      <c r="S35" s="21">
        <f t="shared" si="104"/>
        <v>14633.136</v>
      </c>
      <c r="T35" s="21">
        <f t="shared" si="104"/>
        <v>10142.495999999999</v>
      </c>
      <c r="U35" s="21">
        <f t="shared" si="104"/>
        <v>10296.720000000001</v>
      </c>
      <c r="V35" s="21">
        <f t="shared" si="104"/>
        <v>6480.4320000000007</v>
      </c>
      <c r="W35" s="21">
        <f t="shared" si="104"/>
        <v>12159.504000000001</v>
      </c>
      <c r="X35" s="21">
        <f t="shared" si="104"/>
        <v>12467.952000000001</v>
      </c>
      <c r="Y35" s="21">
        <f t="shared" si="104"/>
        <v>15491.951999999999</v>
      </c>
      <c r="Z35" s="21">
        <f t="shared" si="104"/>
        <v>17953.488000000001</v>
      </c>
      <c r="AA35" s="21">
        <f t="shared" si="104"/>
        <v>24503.472000000002</v>
      </c>
      <c r="AB35" s="21">
        <f t="shared" si="104"/>
        <v>16613.856</v>
      </c>
      <c r="AC35" s="21">
        <f t="shared" si="104"/>
        <v>13369.104000000001</v>
      </c>
      <c r="AD35" s="21">
        <f t="shared" si="104"/>
        <v>11509.344000000001</v>
      </c>
      <c r="AE35" s="21">
        <f t="shared" si="104"/>
        <v>16882.991999999998</v>
      </c>
      <c r="AF35" s="21">
        <f t="shared" si="104"/>
        <v>21606.480000000003</v>
      </c>
      <c r="AG35" s="21">
        <f t="shared" si="104"/>
        <v>14113.008</v>
      </c>
      <c r="AH35" s="21">
        <f t="shared" si="104"/>
        <v>13184.640000000001</v>
      </c>
      <c r="AI35" s="21">
        <f t="shared" si="104"/>
        <v>29109.024000000001</v>
      </c>
      <c r="AJ35" s="21">
        <f t="shared" si="104"/>
        <v>29236.031999999999</v>
      </c>
      <c r="AK35" s="21">
        <f t="shared" si="104"/>
        <v>14850.864000000001</v>
      </c>
      <c r="AL35" s="21">
        <f t="shared" si="104"/>
        <v>7508.5920000000006</v>
      </c>
      <c r="AM35" s="21">
        <f t="shared" si="104"/>
        <v>16759.008000000002</v>
      </c>
      <c r="AN35" s="21">
        <f t="shared" si="104"/>
        <v>7112.4480000000003</v>
      </c>
      <c r="AO35" s="21">
        <f t="shared" si="104"/>
        <v>9731.2320000000018</v>
      </c>
      <c r="AP35" s="21">
        <f t="shared" si="104"/>
        <v>17545.248000000003</v>
      </c>
      <c r="AQ35" s="21">
        <f t="shared" si="104"/>
        <v>15110.928</v>
      </c>
      <c r="AR35" s="21">
        <f t="shared" si="104"/>
        <v>12806.640000000001</v>
      </c>
      <c r="AS35" s="21">
        <f t="shared" si="104"/>
        <v>13112.064000000002</v>
      </c>
      <c r="AT35" s="21">
        <f t="shared" si="104"/>
        <v>12982.032000000001</v>
      </c>
      <c r="AU35" s="71" t="s">
        <v>54</v>
      </c>
      <c r="AV35" s="39" t="s">
        <v>60</v>
      </c>
      <c r="AW35" s="44">
        <v>2.21</v>
      </c>
      <c r="AX35" s="21">
        <f>$AW$35*12*AX38</f>
        <v>5547.9839999999995</v>
      </c>
      <c r="AY35" s="71" t="s">
        <v>54</v>
      </c>
      <c r="AZ35" s="39" t="s">
        <v>60</v>
      </c>
      <c r="BA35" s="44">
        <v>2.48</v>
      </c>
      <c r="BB35" s="21">
        <f>$BA$35*12*BB38</f>
        <v>34113.887999999999</v>
      </c>
      <c r="BC35" s="21">
        <f t="shared" ref="BC35:BN35" si="105">$BA$35*12*BC38</f>
        <v>11817.696</v>
      </c>
      <c r="BD35" s="21">
        <f t="shared" si="105"/>
        <v>13936.608</v>
      </c>
      <c r="BE35" s="21">
        <f t="shared" si="105"/>
        <v>15371.039999999999</v>
      </c>
      <c r="BF35" s="21">
        <f t="shared" si="105"/>
        <v>13769.951999999999</v>
      </c>
      <c r="BG35" s="21">
        <f t="shared" si="105"/>
        <v>11356.415999999999</v>
      </c>
      <c r="BH35" s="21">
        <f t="shared" si="105"/>
        <v>12865.248</v>
      </c>
      <c r="BI35" s="21">
        <f t="shared" si="105"/>
        <v>13511.039999999999</v>
      </c>
      <c r="BJ35" s="21">
        <f t="shared" si="105"/>
        <v>16436.447999999997</v>
      </c>
      <c r="BK35" s="21">
        <f t="shared" si="105"/>
        <v>18585.12</v>
      </c>
      <c r="BL35" s="21">
        <f t="shared" si="105"/>
        <v>18373.823999999997</v>
      </c>
      <c r="BM35" s="21">
        <f t="shared" si="105"/>
        <v>18838.079999999998</v>
      </c>
      <c r="BN35" s="21">
        <f t="shared" si="105"/>
        <v>26147.135999999999</v>
      </c>
      <c r="BO35" s="71" t="s">
        <v>54</v>
      </c>
      <c r="BP35" s="39" t="s">
        <v>60</v>
      </c>
      <c r="BQ35" s="44">
        <v>2.3199999999999998</v>
      </c>
      <c r="BR35" s="21">
        <f>$BQ$35*12*BR38</f>
        <v>7692.1919999999991</v>
      </c>
      <c r="BS35" s="21">
        <f t="shared" ref="BS35:DJ35" si="106">$BQ$35*12*BS38</f>
        <v>14732.928</v>
      </c>
      <c r="BT35" s="21">
        <f t="shared" si="106"/>
        <v>13708.415999999997</v>
      </c>
      <c r="BU35" s="21">
        <f t="shared" si="106"/>
        <v>25100.543999999998</v>
      </c>
      <c r="BV35" s="21">
        <f t="shared" si="106"/>
        <v>18015.263999999999</v>
      </c>
      <c r="BW35" s="21">
        <f t="shared" si="106"/>
        <v>14167.775999999998</v>
      </c>
      <c r="BX35" s="21">
        <f t="shared" si="106"/>
        <v>14312.543999999998</v>
      </c>
      <c r="BY35" s="21">
        <f t="shared" si="106"/>
        <v>17823.167999999998</v>
      </c>
      <c r="BZ35" s="21">
        <f t="shared" si="106"/>
        <v>6709.4399999999987</v>
      </c>
      <c r="CA35" s="21">
        <f t="shared" si="106"/>
        <v>6784.6079999999984</v>
      </c>
      <c r="CB35" s="21">
        <f t="shared" si="106"/>
        <v>6389.2799999999988</v>
      </c>
      <c r="CC35" s="21">
        <f t="shared" si="106"/>
        <v>11408.831999999999</v>
      </c>
      <c r="CD35" s="21">
        <f t="shared" si="106"/>
        <v>14396.063999999998</v>
      </c>
      <c r="CE35" s="21">
        <f t="shared" si="106"/>
        <v>24596.639999999996</v>
      </c>
      <c r="CF35" s="21">
        <f t="shared" si="106"/>
        <v>17817.599999999999</v>
      </c>
      <c r="CG35" s="21">
        <f t="shared" si="106"/>
        <v>15267.455999999996</v>
      </c>
      <c r="CH35" s="21">
        <f t="shared" si="106"/>
        <v>14045.279999999999</v>
      </c>
      <c r="CI35" s="21">
        <f t="shared" si="106"/>
        <v>12411.071999999998</v>
      </c>
      <c r="CJ35" s="21">
        <f t="shared" si="106"/>
        <v>6308.543999999999</v>
      </c>
      <c r="CK35" s="21">
        <f t="shared" si="106"/>
        <v>15671.135999999997</v>
      </c>
      <c r="CL35" s="21">
        <f t="shared" si="106"/>
        <v>13388.255999999998</v>
      </c>
      <c r="CM35" s="21">
        <f t="shared" si="106"/>
        <v>12335.903999999999</v>
      </c>
      <c r="CN35" s="21">
        <f t="shared" si="106"/>
        <v>6985.0559999999996</v>
      </c>
      <c r="CO35" s="21">
        <f t="shared" si="106"/>
        <v>5194.9439999999995</v>
      </c>
      <c r="CP35" s="21">
        <f t="shared" si="106"/>
        <v>6561.887999999999</v>
      </c>
      <c r="CQ35" s="21">
        <f t="shared" si="106"/>
        <v>15142.175999999998</v>
      </c>
      <c r="CR35" s="21">
        <f t="shared" si="106"/>
        <v>9006.239999999998</v>
      </c>
      <c r="CS35" s="21">
        <f t="shared" si="106"/>
        <v>22227.455999999995</v>
      </c>
      <c r="CT35" s="21">
        <f t="shared" si="106"/>
        <v>20295.359999999997</v>
      </c>
      <c r="CU35" s="21">
        <f t="shared" si="106"/>
        <v>16698.431999999997</v>
      </c>
      <c r="CV35" s="21">
        <f t="shared" si="106"/>
        <v>8936.64</v>
      </c>
      <c r="CW35" s="21">
        <f t="shared" si="106"/>
        <v>13975.679999999998</v>
      </c>
      <c r="CX35" s="21">
        <f t="shared" si="106"/>
        <v>12405.503999999999</v>
      </c>
      <c r="CY35" s="21">
        <f t="shared" si="106"/>
        <v>15192.287999999999</v>
      </c>
      <c r="CZ35" s="21">
        <f t="shared" si="106"/>
        <v>15732.383999999998</v>
      </c>
      <c r="DA35" s="21">
        <f t="shared" si="106"/>
        <v>24596.639999999996</v>
      </c>
      <c r="DB35" s="21">
        <f t="shared" si="106"/>
        <v>9295.775999999998</v>
      </c>
      <c r="DC35" s="21">
        <f t="shared" si="106"/>
        <v>7995.6479999999983</v>
      </c>
      <c r="DD35" s="21">
        <f t="shared" si="106"/>
        <v>26431.295999999995</v>
      </c>
      <c r="DE35" s="21">
        <f t="shared" si="106"/>
        <v>13549.727999999997</v>
      </c>
      <c r="DF35" s="21">
        <f t="shared" si="106"/>
        <v>13616.543999999998</v>
      </c>
      <c r="DG35" s="21">
        <f t="shared" si="106"/>
        <v>11909.951999999999</v>
      </c>
      <c r="DH35" s="21">
        <f t="shared" si="106"/>
        <v>12146.591999999999</v>
      </c>
      <c r="DI35" s="21">
        <f t="shared" si="106"/>
        <v>12177.215999999999</v>
      </c>
      <c r="DJ35" s="21">
        <f t="shared" si="106"/>
        <v>21709.631999999994</v>
      </c>
      <c r="DK35" s="71" t="s">
        <v>54</v>
      </c>
      <c r="DL35" s="39" t="s">
        <v>60</v>
      </c>
      <c r="DM35" s="44">
        <v>2.0099999999999998</v>
      </c>
      <c r="DN35" s="21">
        <f>$DM$35*12*DN38</f>
        <v>6538.9319999999998</v>
      </c>
      <c r="DO35" s="21">
        <f t="shared" ref="DO35:DV35" si="107">$DM$35*12*DO38</f>
        <v>5774.3279999999995</v>
      </c>
      <c r="DP35" s="21">
        <f t="shared" si="107"/>
        <v>9307.9079999999976</v>
      </c>
      <c r="DQ35" s="21">
        <f t="shared" si="107"/>
        <v>5311.2239999999993</v>
      </c>
      <c r="DR35" s="21">
        <f t="shared" si="107"/>
        <v>7607.4479999999985</v>
      </c>
      <c r="DS35" s="21">
        <f t="shared" si="107"/>
        <v>5048.3159999999998</v>
      </c>
      <c r="DT35" s="21">
        <f t="shared" si="107"/>
        <v>8222.507999999998</v>
      </c>
      <c r="DU35" s="21">
        <f t="shared" si="107"/>
        <v>5159.268</v>
      </c>
      <c r="DV35" s="21">
        <f t="shared" si="107"/>
        <v>24370.847999999998</v>
      </c>
      <c r="DW35" s="111"/>
      <c r="DX35" s="111"/>
    </row>
    <row r="36" spans="1:129" s="1" customFormat="1" x14ac:dyDescent="0.2">
      <c r="A36" s="55" t="s">
        <v>55</v>
      </c>
      <c r="B36" s="50" t="s">
        <v>60</v>
      </c>
      <c r="C36" s="44">
        <v>0.65</v>
      </c>
      <c r="D36" s="21">
        <f t="shared" ref="D36:M36" si="108">$C$36*12*D38</f>
        <v>4477.9800000000005</v>
      </c>
      <c r="E36" s="21">
        <f t="shared" si="108"/>
        <v>4229.9399999999996</v>
      </c>
      <c r="F36" s="21">
        <f t="shared" si="108"/>
        <v>4021.6800000000007</v>
      </c>
      <c r="G36" s="21">
        <f t="shared" si="108"/>
        <v>3999.0600000000009</v>
      </c>
      <c r="H36" s="21">
        <f t="shared" si="108"/>
        <v>3970.9800000000005</v>
      </c>
      <c r="I36" s="21">
        <v>0</v>
      </c>
      <c r="J36" s="21">
        <f t="shared" si="108"/>
        <v>1733.16</v>
      </c>
      <c r="K36" s="21">
        <f t="shared" si="108"/>
        <v>3234.6600000000003</v>
      </c>
      <c r="L36" s="21">
        <f t="shared" si="108"/>
        <v>4332.9000000000005</v>
      </c>
      <c r="M36" s="21">
        <f t="shared" si="108"/>
        <v>2374.3200000000002</v>
      </c>
      <c r="N36" s="71" t="s">
        <v>74</v>
      </c>
      <c r="O36" s="39" t="s">
        <v>60</v>
      </c>
      <c r="P36" s="44">
        <v>0.65</v>
      </c>
      <c r="Q36" s="59">
        <f>$P$36*12*Q38</f>
        <v>2935.92</v>
      </c>
      <c r="R36" s="59">
        <f t="shared" ref="R36:AS36" si="109">$P$36*12*R38</f>
        <v>4376.5800000000008</v>
      </c>
      <c r="S36" s="59">
        <f t="shared" si="109"/>
        <v>3774.42</v>
      </c>
      <c r="T36" s="59">
        <f t="shared" si="109"/>
        <v>2616.12</v>
      </c>
      <c r="U36" s="59">
        <f t="shared" si="109"/>
        <v>2655.9</v>
      </c>
      <c r="V36" s="59">
        <f t="shared" si="109"/>
        <v>1671.5400000000002</v>
      </c>
      <c r="W36" s="59">
        <v>0</v>
      </c>
      <c r="X36" s="59">
        <f t="shared" si="109"/>
        <v>3215.9400000000005</v>
      </c>
      <c r="Y36" s="59">
        <f t="shared" si="109"/>
        <v>3995.94</v>
      </c>
      <c r="Z36" s="59">
        <f t="shared" si="109"/>
        <v>4630.8600000000006</v>
      </c>
      <c r="AA36" s="59">
        <f t="shared" si="109"/>
        <v>6320.34</v>
      </c>
      <c r="AB36" s="59">
        <f t="shared" si="109"/>
        <v>4285.3200000000006</v>
      </c>
      <c r="AC36" s="59">
        <f t="shared" si="109"/>
        <v>3448.3800000000006</v>
      </c>
      <c r="AD36" s="59">
        <f t="shared" si="109"/>
        <v>2968.6800000000003</v>
      </c>
      <c r="AE36" s="59">
        <f t="shared" si="109"/>
        <v>4354.74</v>
      </c>
      <c r="AF36" s="59">
        <f t="shared" si="109"/>
        <v>5573.1</v>
      </c>
      <c r="AG36" s="59">
        <v>0</v>
      </c>
      <c r="AH36" s="59">
        <v>0</v>
      </c>
      <c r="AI36" s="59">
        <v>0</v>
      </c>
      <c r="AJ36" s="59">
        <v>0</v>
      </c>
      <c r="AK36" s="59">
        <f t="shared" si="109"/>
        <v>3830.5800000000004</v>
      </c>
      <c r="AL36" s="59">
        <f t="shared" si="109"/>
        <v>1936.7400000000002</v>
      </c>
      <c r="AM36" s="59">
        <f t="shared" si="109"/>
        <v>4322.7600000000011</v>
      </c>
      <c r="AN36" s="59">
        <v>0</v>
      </c>
      <c r="AO36" s="59">
        <f t="shared" si="109"/>
        <v>2510.0400000000004</v>
      </c>
      <c r="AP36" s="59">
        <v>0</v>
      </c>
      <c r="AQ36" s="59">
        <v>0</v>
      </c>
      <c r="AR36" s="59">
        <f t="shared" si="109"/>
        <v>3303.3</v>
      </c>
      <c r="AS36" s="59">
        <f t="shared" si="109"/>
        <v>3382.0800000000004</v>
      </c>
      <c r="AT36" s="59">
        <v>0</v>
      </c>
      <c r="AU36" s="71" t="s">
        <v>74</v>
      </c>
      <c r="AV36" s="39" t="s">
        <v>60</v>
      </c>
      <c r="AW36" s="44">
        <v>0</v>
      </c>
      <c r="AX36" s="60">
        <f>AW36*12*AX38</f>
        <v>0</v>
      </c>
      <c r="AY36" s="71" t="s">
        <v>55</v>
      </c>
      <c r="AZ36" s="39" t="s">
        <v>60</v>
      </c>
      <c r="BA36" s="44">
        <v>0.65</v>
      </c>
      <c r="BB36" s="59">
        <v>0</v>
      </c>
      <c r="BC36" s="59">
        <v>0</v>
      </c>
      <c r="BD36" s="59">
        <v>0</v>
      </c>
      <c r="BE36" s="59">
        <f t="shared" ref="BE36:BM36" si="110">$BA$36*12*BE38</f>
        <v>4028.7000000000003</v>
      </c>
      <c r="BF36" s="59">
        <f t="shared" si="110"/>
        <v>3609.0600000000004</v>
      </c>
      <c r="BG36" s="59">
        <v>0</v>
      </c>
      <c r="BH36" s="59">
        <f t="shared" si="110"/>
        <v>3371.9400000000005</v>
      </c>
      <c r="BI36" s="59">
        <f t="shared" si="110"/>
        <v>3541.2000000000003</v>
      </c>
      <c r="BJ36" s="59">
        <f t="shared" si="110"/>
        <v>4307.9399999999996</v>
      </c>
      <c r="BK36" s="59">
        <f t="shared" si="110"/>
        <v>4871.1000000000004</v>
      </c>
      <c r="BL36" s="59">
        <f t="shared" si="110"/>
        <v>4815.72</v>
      </c>
      <c r="BM36" s="59">
        <f t="shared" si="110"/>
        <v>4937.4000000000005</v>
      </c>
      <c r="BN36" s="59">
        <v>0</v>
      </c>
      <c r="BO36" s="71" t="s">
        <v>74</v>
      </c>
      <c r="BP36" s="39" t="s">
        <v>60</v>
      </c>
      <c r="BQ36" s="44">
        <v>0.65</v>
      </c>
      <c r="BR36" s="59">
        <f>$BQ$36*12*BR38</f>
        <v>2155.1400000000003</v>
      </c>
      <c r="BS36" s="59">
        <f>$BQ$36*12*BS38</f>
        <v>4127.7600000000011</v>
      </c>
      <c r="BT36" s="59">
        <v>0</v>
      </c>
      <c r="BU36" s="59">
        <f t="shared" ref="BU36:CN36" si="111">$BQ$36*12*BU38</f>
        <v>7032.4800000000005</v>
      </c>
      <c r="BV36" s="59">
        <f t="shared" si="111"/>
        <v>5047.380000000001</v>
      </c>
      <c r="BW36" s="59">
        <f t="shared" si="111"/>
        <v>3969.42</v>
      </c>
      <c r="BX36" s="59">
        <f t="shared" si="111"/>
        <v>4009.9800000000005</v>
      </c>
      <c r="BY36" s="59">
        <f t="shared" si="111"/>
        <v>4993.5600000000004</v>
      </c>
      <c r="BZ36" s="59">
        <f t="shared" si="111"/>
        <v>1879.8000000000002</v>
      </c>
      <c r="CA36" s="59">
        <f t="shared" si="111"/>
        <v>1900.8600000000001</v>
      </c>
      <c r="CB36" s="59">
        <f t="shared" si="111"/>
        <v>1790.1000000000001</v>
      </c>
      <c r="CC36" s="59">
        <f t="shared" si="111"/>
        <v>3196.4400000000005</v>
      </c>
      <c r="CD36" s="59">
        <f t="shared" si="111"/>
        <v>4033.3800000000006</v>
      </c>
      <c r="CE36" s="59">
        <f t="shared" si="111"/>
        <v>6891.3</v>
      </c>
      <c r="CF36" s="59">
        <f t="shared" si="111"/>
        <v>4992</v>
      </c>
      <c r="CG36" s="59">
        <f t="shared" si="111"/>
        <v>4277.5200000000004</v>
      </c>
      <c r="CH36" s="59">
        <f t="shared" si="111"/>
        <v>3935.1000000000004</v>
      </c>
      <c r="CI36" s="59">
        <f t="shared" si="111"/>
        <v>3477.2400000000002</v>
      </c>
      <c r="CJ36" s="59">
        <f t="shared" si="111"/>
        <v>1767.48</v>
      </c>
      <c r="CK36" s="59">
        <f t="shared" si="111"/>
        <v>4390.62</v>
      </c>
      <c r="CL36" s="59">
        <f t="shared" si="111"/>
        <v>3751.02</v>
      </c>
      <c r="CM36" s="59">
        <f t="shared" si="111"/>
        <v>3456.1800000000003</v>
      </c>
      <c r="CN36" s="59">
        <f t="shared" si="111"/>
        <v>1957.0200000000002</v>
      </c>
      <c r="CO36" s="59">
        <v>0</v>
      </c>
      <c r="CP36" s="59">
        <v>0</v>
      </c>
      <c r="CQ36" s="59">
        <v>0</v>
      </c>
      <c r="CR36" s="59">
        <f t="shared" ref="CR36:CY36" si="112">$BQ$36*12*CR38</f>
        <v>2523.3000000000002</v>
      </c>
      <c r="CS36" s="59">
        <f t="shared" si="112"/>
        <v>6227.52</v>
      </c>
      <c r="CT36" s="59">
        <f t="shared" si="112"/>
        <v>5686.2000000000007</v>
      </c>
      <c r="CU36" s="59">
        <f t="shared" si="112"/>
        <v>4678.4400000000005</v>
      </c>
      <c r="CV36" s="59">
        <f t="shared" si="112"/>
        <v>2503.8000000000002</v>
      </c>
      <c r="CW36" s="59">
        <f t="shared" si="112"/>
        <v>3915.6000000000004</v>
      </c>
      <c r="CX36" s="59">
        <f t="shared" si="112"/>
        <v>3475.6800000000003</v>
      </c>
      <c r="CY36" s="59">
        <f t="shared" si="112"/>
        <v>4256.4600000000009</v>
      </c>
      <c r="CZ36" s="59">
        <v>0</v>
      </c>
      <c r="DA36" s="59">
        <v>0</v>
      </c>
      <c r="DB36" s="59">
        <v>0</v>
      </c>
      <c r="DC36" s="59">
        <f>$BQ$36*12*DC38</f>
        <v>2240.1600000000003</v>
      </c>
      <c r="DD36" s="59">
        <v>0</v>
      </c>
      <c r="DE36" s="59">
        <f t="shared" ref="DE36:DJ36" si="113">$BQ$36*12*DE38</f>
        <v>3796.26</v>
      </c>
      <c r="DF36" s="59">
        <f t="shared" si="113"/>
        <v>3814.9800000000005</v>
      </c>
      <c r="DG36" s="59">
        <f t="shared" si="113"/>
        <v>3336.8400000000006</v>
      </c>
      <c r="DH36" s="59">
        <f t="shared" si="113"/>
        <v>3403.1400000000003</v>
      </c>
      <c r="DI36" s="59">
        <f t="shared" si="113"/>
        <v>3411.7200000000003</v>
      </c>
      <c r="DJ36" s="59">
        <f t="shared" si="113"/>
        <v>6082.4400000000005</v>
      </c>
      <c r="DK36" s="71" t="s">
        <v>74</v>
      </c>
      <c r="DL36" s="39" t="s">
        <v>60</v>
      </c>
      <c r="DM36" s="44">
        <v>0.65</v>
      </c>
      <c r="DN36" s="59">
        <v>0</v>
      </c>
      <c r="DO36" s="59">
        <v>0</v>
      </c>
      <c r="DP36" s="59">
        <v>0</v>
      </c>
      <c r="DQ36" s="59">
        <v>0</v>
      </c>
      <c r="DR36" s="59">
        <v>0</v>
      </c>
      <c r="DS36" s="59">
        <v>0</v>
      </c>
      <c r="DT36" s="59">
        <v>0</v>
      </c>
      <c r="DU36" s="59">
        <f t="shared" ref="DU36" si="114">$DM$36*12*DU38</f>
        <v>1668.4200000000003</v>
      </c>
      <c r="DV36" s="59">
        <v>0</v>
      </c>
      <c r="DW36" s="112">
        <v>11434854.220000001</v>
      </c>
      <c r="DX36" s="113">
        <v>53366.400000000001</v>
      </c>
      <c r="DY36" s="95"/>
    </row>
    <row r="37" spans="1:129" s="15" customFormat="1" x14ac:dyDescent="0.2">
      <c r="A37" s="47" t="s">
        <v>2</v>
      </c>
      <c r="B37" s="56"/>
      <c r="C37" s="45"/>
      <c r="D37" s="13">
        <f>D35+D34+D28+D24+D14+D9+D36</f>
        <v>151690.95600000003</v>
      </c>
      <c r="E37" s="13">
        <f t="shared" ref="E37:M37" si="115">E35+E34+E28+E24+E14+E9+E36</f>
        <v>143704.06799999997</v>
      </c>
      <c r="F37" s="13">
        <f t="shared" si="115"/>
        <v>136998.09599999999</v>
      </c>
      <c r="G37" s="13">
        <f t="shared" si="115"/>
        <v>136269.73200000002</v>
      </c>
      <c r="H37" s="13">
        <f t="shared" si="115"/>
        <v>135365.55600000001</v>
      </c>
      <c r="I37" s="13">
        <f t="shared" si="115"/>
        <v>121854.864</v>
      </c>
      <c r="J37" s="13">
        <f t="shared" si="115"/>
        <v>63307.752</v>
      </c>
      <c r="K37" s="13">
        <f t="shared" si="115"/>
        <v>111656.052</v>
      </c>
      <c r="L37" s="13">
        <f t="shared" si="115"/>
        <v>147019.37999999998</v>
      </c>
      <c r="M37" s="13">
        <f t="shared" si="115"/>
        <v>83953.103999999992</v>
      </c>
      <c r="N37" s="72" t="s">
        <v>2</v>
      </c>
      <c r="O37" s="45"/>
      <c r="P37" s="45"/>
      <c r="Q37" s="13">
        <f>Q35+Q34+Q28+Q24+Q14+Q10+Q36</f>
        <v>94132.223999999973</v>
      </c>
      <c r="R37" s="13">
        <f t="shared" ref="R37:AT37" si="116">R35+R34+R28+R24+R14+R10+R36</f>
        <v>136642.77599999998</v>
      </c>
      <c r="S37" s="13">
        <f t="shared" si="116"/>
        <v>118874.424</v>
      </c>
      <c r="T37" s="13">
        <f t="shared" si="116"/>
        <v>84695.66399999999</v>
      </c>
      <c r="U37" s="13">
        <f t="shared" si="116"/>
        <v>85869.48</v>
      </c>
      <c r="V37" s="13">
        <f t="shared" si="116"/>
        <v>56823.288</v>
      </c>
      <c r="W37" s="13">
        <f t="shared" si="116"/>
        <v>96910.956000000006</v>
      </c>
      <c r="X37" s="13">
        <f t="shared" si="116"/>
        <v>102394.96800000001</v>
      </c>
      <c r="Y37" s="13">
        <f t="shared" si="116"/>
        <v>125410.96799999999</v>
      </c>
      <c r="Z37" s="13">
        <f t="shared" si="116"/>
        <v>144145.99200000003</v>
      </c>
      <c r="AA37" s="13">
        <f t="shared" si="116"/>
        <v>193998.64799999999</v>
      </c>
      <c r="AB37" s="13">
        <f t="shared" si="116"/>
        <v>133949.90400000001</v>
      </c>
      <c r="AC37" s="13">
        <f t="shared" si="116"/>
        <v>109253.73600000002</v>
      </c>
      <c r="AD37" s="13">
        <f t="shared" si="116"/>
        <v>95098.896000000008</v>
      </c>
      <c r="AE37" s="13">
        <f t="shared" si="116"/>
        <v>135998.32799999998</v>
      </c>
      <c r="AF37" s="13">
        <f t="shared" si="116"/>
        <v>171949.32000000004</v>
      </c>
      <c r="AG37" s="13">
        <f t="shared" si="116"/>
        <v>111275.41200000001</v>
      </c>
      <c r="AH37" s="13">
        <f t="shared" si="116"/>
        <v>104448.96000000001</v>
      </c>
      <c r="AI37" s="13">
        <f t="shared" si="116"/>
        <v>221543.736</v>
      </c>
      <c r="AJ37" s="13">
        <f t="shared" si="116"/>
        <v>222477.64799999999</v>
      </c>
      <c r="AK37" s="13">
        <f t="shared" si="116"/>
        <v>120531.576</v>
      </c>
      <c r="AL37" s="13">
        <f t="shared" si="116"/>
        <v>64648.727999999996</v>
      </c>
      <c r="AM37" s="13">
        <f t="shared" si="116"/>
        <v>135054.67200000002</v>
      </c>
      <c r="AN37" s="13">
        <f t="shared" si="116"/>
        <v>59799.072</v>
      </c>
      <c r="AO37" s="13">
        <f t="shared" si="116"/>
        <v>81565.488000000012</v>
      </c>
      <c r="AP37" s="13">
        <f t="shared" si="116"/>
        <v>136513.27200000003</v>
      </c>
      <c r="AQ37" s="13">
        <f t="shared" si="116"/>
        <v>118613.292</v>
      </c>
      <c r="AR37" s="13">
        <f t="shared" si="116"/>
        <v>104972.76000000001</v>
      </c>
      <c r="AS37" s="13">
        <f t="shared" si="116"/>
        <v>107297.376</v>
      </c>
      <c r="AT37" s="13">
        <f t="shared" si="116"/>
        <v>102959.14800000002</v>
      </c>
      <c r="AU37" s="72" t="s">
        <v>2</v>
      </c>
      <c r="AV37" s="45"/>
      <c r="AW37" s="45"/>
      <c r="AX37" s="13">
        <f>AX35+AX34+AX28+AX24+AX14+AX10+AX36</f>
        <v>61423.391999999993</v>
      </c>
      <c r="AY37" s="72" t="s">
        <v>2</v>
      </c>
      <c r="AZ37" s="45"/>
      <c r="BA37" s="45"/>
      <c r="BB37" s="13">
        <f>BB35+BB34+BB28+BB24+BB14+BB10+BB36</f>
        <v>226578.72399999999</v>
      </c>
      <c r="BC37" s="13">
        <f t="shared" ref="BC37:BN37" si="117">BC35+BC34+BC28+BC24+BC14+BC10+BC36</f>
        <v>80125.108000000007</v>
      </c>
      <c r="BD37" s="13">
        <f t="shared" si="117"/>
        <v>94043.284000000014</v>
      </c>
      <c r="BE37" s="13">
        <f t="shared" si="117"/>
        <v>107494.12</v>
      </c>
      <c r="BF37" s="13">
        <f t="shared" si="117"/>
        <v>96557.655999999988</v>
      </c>
      <c r="BG37" s="13">
        <f t="shared" si="117"/>
        <v>77095.168000000005</v>
      </c>
      <c r="BH37" s="13">
        <f t="shared" si="117"/>
        <v>90377.944000000003</v>
      </c>
      <c r="BI37" s="13">
        <f t="shared" si="117"/>
        <v>94789.119999999995</v>
      </c>
      <c r="BJ37" s="13">
        <f t="shared" si="117"/>
        <v>114771.54399999999</v>
      </c>
      <c r="BK37" s="13">
        <f t="shared" si="117"/>
        <v>129448.36</v>
      </c>
      <c r="BL37" s="13">
        <f t="shared" si="117"/>
        <v>128005.07199999999</v>
      </c>
      <c r="BM37" s="13">
        <f t="shared" si="117"/>
        <v>131176.24</v>
      </c>
      <c r="BN37" s="13">
        <f t="shared" si="117"/>
        <v>174248.728</v>
      </c>
      <c r="BO37" s="72" t="s">
        <v>2</v>
      </c>
      <c r="BP37" s="45"/>
      <c r="BQ37" s="45"/>
      <c r="BR37" s="13">
        <f>BR35+BR34+BR28+BR24+BR14+BR10+BR36</f>
        <v>54422.296000000002</v>
      </c>
      <c r="BS37" s="13">
        <f t="shared" ref="BS37:DJ37" si="118">BS35+BS34+BS28+BS24+BS14+BS10+BS36</f>
        <v>101947.26399999998</v>
      </c>
      <c r="BT37" s="13">
        <f t="shared" si="118"/>
        <v>91191.088000000003</v>
      </c>
      <c r="BU37" s="13">
        <f t="shared" si="118"/>
        <v>171928.67200000002</v>
      </c>
      <c r="BV37" s="13">
        <f t="shared" si="118"/>
        <v>124103.03200000001</v>
      </c>
      <c r="BW37" s="13">
        <f t="shared" si="118"/>
        <v>98132.487999999998</v>
      </c>
      <c r="BX37" s="13">
        <f t="shared" si="118"/>
        <v>99109.671999999991</v>
      </c>
      <c r="BY37" s="13">
        <f t="shared" si="118"/>
        <v>122806.38400000001</v>
      </c>
      <c r="BZ37" s="13">
        <f t="shared" si="118"/>
        <v>47788.72</v>
      </c>
      <c r="CA37" s="13">
        <f t="shared" si="118"/>
        <v>48296.103999999999</v>
      </c>
      <c r="CB37" s="13">
        <f t="shared" si="118"/>
        <v>45627.639999999992</v>
      </c>
      <c r="CC37" s="13">
        <f t="shared" si="118"/>
        <v>79509.616000000009</v>
      </c>
      <c r="CD37" s="13">
        <f t="shared" si="118"/>
        <v>99673.432000000015</v>
      </c>
      <c r="CE37" s="13">
        <f t="shared" si="118"/>
        <v>168527.32</v>
      </c>
      <c r="CF37" s="13">
        <f t="shared" si="118"/>
        <v>122768.79999999999</v>
      </c>
      <c r="CG37" s="13">
        <f t="shared" si="118"/>
        <v>105555.32800000001</v>
      </c>
      <c r="CH37" s="13">
        <f t="shared" si="118"/>
        <v>97305.640000000014</v>
      </c>
      <c r="CI37" s="13">
        <f t="shared" si="118"/>
        <v>86274.736000000004</v>
      </c>
      <c r="CJ37" s="13">
        <f t="shared" si="118"/>
        <v>45082.672000000006</v>
      </c>
      <c r="CK37" s="13">
        <f t="shared" si="118"/>
        <v>108280.16800000001</v>
      </c>
      <c r="CL37" s="13">
        <f t="shared" si="118"/>
        <v>92870.728000000003</v>
      </c>
      <c r="CM37" s="13">
        <f t="shared" si="118"/>
        <v>85767.352000000014</v>
      </c>
      <c r="CN37" s="13">
        <f t="shared" si="118"/>
        <v>49649.127999999997</v>
      </c>
      <c r="CO37" s="13">
        <f t="shared" si="118"/>
        <v>36110.392000000007</v>
      </c>
      <c r="CP37" s="13">
        <f t="shared" si="118"/>
        <v>44954.284</v>
      </c>
      <c r="CQ37" s="13">
        <f t="shared" si="118"/>
        <v>100467.26800000001</v>
      </c>
      <c r="CR37" s="13">
        <f t="shared" si="118"/>
        <v>63292.119999999995</v>
      </c>
      <c r="CS37" s="13">
        <f t="shared" si="118"/>
        <v>152535.32799999998</v>
      </c>
      <c r="CT37" s="13">
        <f t="shared" si="118"/>
        <v>139493.68</v>
      </c>
      <c r="CU37" s="13">
        <f t="shared" si="118"/>
        <v>115214.416</v>
      </c>
      <c r="CV37" s="13">
        <f t="shared" si="118"/>
        <v>62822.320000000007</v>
      </c>
      <c r="CW37" s="13">
        <f t="shared" si="118"/>
        <v>96835.840000000011</v>
      </c>
      <c r="CX37" s="13">
        <f t="shared" si="118"/>
        <v>86237.152000000002</v>
      </c>
      <c r="CY37" s="13">
        <f t="shared" si="118"/>
        <v>105047.94400000002</v>
      </c>
      <c r="CZ37" s="13">
        <f t="shared" si="118"/>
        <v>104285.81200000001</v>
      </c>
      <c r="DA37" s="13">
        <f t="shared" si="118"/>
        <v>161636.02000000002</v>
      </c>
      <c r="DB37" s="13">
        <f t="shared" si="118"/>
        <v>62642.067999999999</v>
      </c>
      <c r="DC37" s="13">
        <f t="shared" si="118"/>
        <v>56470.623999999996</v>
      </c>
      <c r="DD37" s="13">
        <f t="shared" si="118"/>
        <v>173505.92799999999</v>
      </c>
      <c r="DE37" s="13">
        <f t="shared" si="118"/>
        <v>93960.66399999999</v>
      </c>
      <c r="DF37" s="13">
        <f t="shared" si="118"/>
        <v>94411.672000000006</v>
      </c>
      <c r="DG37" s="13">
        <f t="shared" si="118"/>
        <v>82892.176000000007</v>
      </c>
      <c r="DH37" s="13">
        <f t="shared" si="118"/>
        <v>84489.495999999999</v>
      </c>
      <c r="DI37" s="13">
        <f t="shared" si="118"/>
        <v>84696.207999999999</v>
      </c>
      <c r="DJ37" s="13">
        <f t="shared" si="118"/>
        <v>149040.01599999997</v>
      </c>
      <c r="DK37" s="72" t="s">
        <v>2</v>
      </c>
      <c r="DL37" s="45"/>
      <c r="DM37" s="45"/>
      <c r="DN37" s="13">
        <f>DN35+DN34+DN28+DN24+DN14+DN10+DN36</f>
        <v>61447.983999999997</v>
      </c>
      <c r="DO37" s="13">
        <f t="shared" ref="DO37:DV37" si="119">DO35+DO34+DO28+DO24+DO14+DO10+DO36</f>
        <v>54555.135999999999</v>
      </c>
      <c r="DP37" s="13">
        <f t="shared" si="119"/>
        <v>86410.09599999999</v>
      </c>
      <c r="DQ37" s="13">
        <f t="shared" si="119"/>
        <v>50380.287999999993</v>
      </c>
      <c r="DR37" s="13">
        <f t="shared" si="119"/>
        <v>71080.575999999986</v>
      </c>
      <c r="DS37" s="13">
        <f t="shared" si="119"/>
        <v>48010.192000000003</v>
      </c>
      <c r="DT37" s="13">
        <f t="shared" si="119"/>
        <v>76625.296000000002</v>
      </c>
      <c r="DU37" s="13">
        <f t="shared" si="119"/>
        <v>50678.836000000003</v>
      </c>
      <c r="DV37" s="13">
        <f t="shared" si="119"/>
        <v>222201.37599999996</v>
      </c>
      <c r="DW37" s="112"/>
      <c r="DX37" s="112"/>
      <c r="DY37" s="93"/>
    </row>
    <row r="38" spans="1:129" s="2" customFormat="1" ht="25.5" customHeight="1" x14ac:dyDescent="0.2">
      <c r="A38" s="47" t="s">
        <v>1</v>
      </c>
      <c r="B38" s="56"/>
      <c r="C38" s="86"/>
      <c r="D38" s="87">
        <v>574.1</v>
      </c>
      <c r="E38" s="80">
        <v>542.29999999999995</v>
      </c>
      <c r="F38" s="80">
        <v>515.6</v>
      </c>
      <c r="G38" s="80">
        <v>512.70000000000005</v>
      </c>
      <c r="H38" s="80">
        <v>509.1</v>
      </c>
      <c r="I38" s="80">
        <v>469.9</v>
      </c>
      <c r="J38" s="80">
        <v>222.2</v>
      </c>
      <c r="K38" s="80">
        <v>414.7</v>
      </c>
      <c r="L38" s="80">
        <v>555.5</v>
      </c>
      <c r="M38" s="80">
        <v>304.39999999999998</v>
      </c>
      <c r="N38" s="72" t="s">
        <v>1</v>
      </c>
      <c r="O38" s="45"/>
      <c r="P38" s="46"/>
      <c r="Q38" s="30">
        <v>376.4</v>
      </c>
      <c r="R38" s="30">
        <v>561.1</v>
      </c>
      <c r="S38" s="88">
        <v>483.9</v>
      </c>
      <c r="T38" s="88">
        <v>335.4</v>
      </c>
      <c r="U38" s="88">
        <v>340.5</v>
      </c>
      <c r="V38" s="88">
        <v>214.3</v>
      </c>
      <c r="W38" s="88">
        <v>402.1</v>
      </c>
      <c r="X38" s="88">
        <v>412.3</v>
      </c>
      <c r="Y38" s="88">
        <v>512.29999999999995</v>
      </c>
      <c r="Z38" s="88">
        <v>593.70000000000005</v>
      </c>
      <c r="AA38" s="88">
        <v>810.3</v>
      </c>
      <c r="AB38" s="88">
        <v>549.4</v>
      </c>
      <c r="AC38" s="88">
        <v>442.1</v>
      </c>
      <c r="AD38" s="88">
        <v>380.6</v>
      </c>
      <c r="AE38" s="88">
        <v>558.29999999999995</v>
      </c>
      <c r="AF38" s="88">
        <v>714.5</v>
      </c>
      <c r="AG38" s="88">
        <v>466.7</v>
      </c>
      <c r="AH38" s="88">
        <v>436</v>
      </c>
      <c r="AI38" s="88">
        <v>962.6</v>
      </c>
      <c r="AJ38" s="88">
        <v>966.8</v>
      </c>
      <c r="AK38" s="88">
        <v>491.1</v>
      </c>
      <c r="AL38" s="88">
        <v>248.3</v>
      </c>
      <c r="AM38" s="88">
        <v>554.20000000000005</v>
      </c>
      <c r="AN38" s="88">
        <v>235.2</v>
      </c>
      <c r="AO38" s="88">
        <v>321.8</v>
      </c>
      <c r="AP38" s="88">
        <v>580.20000000000005</v>
      </c>
      <c r="AQ38" s="88">
        <v>499.7</v>
      </c>
      <c r="AR38" s="88">
        <v>423.5</v>
      </c>
      <c r="AS38" s="30">
        <v>433.6</v>
      </c>
      <c r="AT38" s="30">
        <v>429.3</v>
      </c>
      <c r="AU38" s="72" t="s">
        <v>1</v>
      </c>
      <c r="AV38" s="45"/>
      <c r="AW38" s="46"/>
      <c r="AX38" s="92">
        <v>209.2</v>
      </c>
      <c r="AY38" s="72" t="s">
        <v>1</v>
      </c>
      <c r="AZ38" s="45"/>
      <c r="BA38" s="46"/>
      <c r="BB38" s="79">
        <v>1146.3</v>
      </c>
      <c r="BC38" s="79">
        <v>397.1</v>
      </c>
      <c r="BD38" s="79">
        <v>468.3</v>
      </c>
      <c r="BE38" s="79">
        <v>516.5</v>
      </c>
      <c r="BF38" s="79">
        <v>462.7</v>
      </c>
      <c r="BG38" s="79">
        <v>381.6</v>
      </c>
      <c r="BH38" s="79">
        <v>432.3</v>
      </c>
      <c r="BI38" s="79">
        <v>454</v>
      </c>
      <c r="BJ38" s="79">
        <v>552.29999999999995</v>
      </c>
      <c r="BK38" s="79">
        <v>624.5</v>
      </c>
      <c r="BL38" s="79">
        <v>617.4</v>
      </c>
      <c r="BM38" s="79">
        <v>633</v>
      </c>
      <c r="BN38" s="79">
        <v>878.6</v>
      </c>
      <c r="BO38" s="72" t="s">
        <v>1</v>
      </c>
      <c r="BP38" s="45"/>
      <c r="BQ38" s="46"/>
      <c r="BR38" s="78">
        <v>276.3</v>
      </c>
      <c r="BS38" s="78">
        <v>529.20000000000005</v>
      </c>
      <c r="BT38" s="78">
        <v>492.4</v>
      </c>
      <c r="BU38" s="78">
        <v>901.6</v>
      </c>
      <c r="BV38" s="78">
        <v>647.1</v>
      </c>
      <c r="BW38" s="78">
        <v>508.9</v>
      </c>
      <c r="BX38" s="78">
        <v>514.1</v>
      </c>
      <c r="BY38" s="78">
        <v>640.20000000000005</v>
      </c>
      <c r="BZ38" s="78">
        <v>241</v>
      </c>
      <c r="CA38" s="78">
        <v>243.7</v>
      </c>
      <c r="CB38" s="78">
        <v>229.5</v>
      </c>
      <c r="CC38" s="78">
        <v>409.8</v>
      </c>
      <c r="CD38" s="78">
        <v>517.1</v>
      </c>
      <c r="CE38" s="78">
        <v>883.5</v>
      </c>
      <c r="CF38" s="78">
        <v>640</v>
      </c>
      <c r="CG38" s="78">
        <v>548.4</v>
      </c>
      <c r="CH38" s="78">
        <v>504.5</v>
      </c>
      <c r="CI38" s="78">
        <v>445.8</v>
      </c>
      <c r="CJ38" s="78">
        <v>226.6</v>
      </c>
      <c r="CK38" s="78">
        <v>562.9</v>
      </c>
      <c r="CL38" s="78">
        <v>480.9</v>
      </c>
      <c r="CM38" s="78">
        <v>443.1</v>
      </c>
      <c r="CN38" s="78">
        <v>250.9</v>
      </c>
      <c r="CO38" s="78">
        <v>186.6</v>
      </c>
      <c r="CP38" s="78">
        <v>235.7</v>
      </c>
      <c r="CQ38" s="78">
        <v>543.9</v>
      </c>
      <c r="CR38" s="78">
        <v>323.5</v>
      </c>
      <c r="CS38" s="78">
        <v>798.4</v>
      </c>
      <c r="CT38" s="78">
        <v>729</v>
      </c>
      <c r="CU38" s="78">
        <v>599.79999999999995</v>
      </c>
      <c r="CV38" s="78">
        <v>321</v>
      </c>
      <c r="CW38" s="78">
        <v>502</v>
      </c>
      <c r="CX38" s="78">
        <v>445.6</v>
      </c>
      <c r="CY38" s="78">
        <v>545.70000000000005</v>
      </c>
      <c r="CZ38" s="78">
        <v>565.1</v>
      </c>
      <c r="DA38" s="78">
        <v>883.5</v>
      </c>
      <c r="DB38" s="78">
        <v>333.9</v>
      </c>
      <c r="DC38" s="78">
        <v>287.2</v>
      </c>
      <c r="DD38" s="78">
        <v>949.4</v>
      </c>
      <c r="DE38" s="78">
        <v>486.7</v>
      </c>
      <c r="DF38" s="78">
        <v>489.1</v>
      </c>
      <c r="DG38" s="78">
        <v>427.8</v>
      </c>
      <c r="DH38" s="78">
        <v>436.3</v>
      </c>
      <c r="DI38" s="78">
        <v>437.4</v>
      </c>
      <c r="DJ38" s="78">
        <v>779.8</v>
      </c>
      <c r="DK38" s="72" t="s">
        <v>1</v>
      </c>
      <c r="DL38" s="45"/>
      <c r="DM38" s="46"/>
      <c r="DN38" s="77">
        <v>271.10000000000002</v>
      </c>
      <c r="DO38" s="77">
        <v>239.4</v>
      </c>
      <c r="DP38" s="77">
        <v>385.9</v>
      </c>
      <c r="DQ38" s="77">
        <v>220.2</v>
      </c>
      <c r="DR38" s="77">
        <v>315.39999999999998</v>
      </c>
      <c r="DS38" s="77">
        <v>209.3</v>
      </c>
      <c r="DT38" s="77">
        <v>340.9</v>
      </c>
      <c r="DU38" s="77">
        <v>213.9</v>
      </c>
      <c r="DV38" s="77">
        <v>1010.4</v>
      </c>
      <c r="DW38" s="113">
        <f>DW36/12</f>
        <v>952904.51833333343</v>
      </c>
      <c r="DX38" s="113">
        <f>DX36*70*80/100</f>
        <v>2988518.4</v>
      </c>
      <c r="DY38" s="94"/>
    </row>
    <row r="39" spans="1:129" s="2" customFormat="1" ht="25.5" customHeight="1" x14ac:dyDescent="0.2">
      <c r="A39" s="47" t="s">
        <v>61</v>
      </c>
      <c r="B39" s="57"/>
      <c r="C39" s="46"/>
      <c r="D39" s="14">
        <f>D37 /12/D38</f>
        <v>22.018660512105907</v>
      </c>
      <c r="E39" s="14">
        <f t="shared" ref="E39:M39" si="120">E37 /12/E38</f>
        <v>22.082498617001658</v>
      </c>
      <c r="F39" s="14">
        <f t="shared" si="120"/>
        <v>22.142179984484095</v>
      </c>
      <c r="G39" s="14">
        <f t="shared" si="120"/>
        <v>22.149036473571289</v>
      </c>
      <c r="H39" s="14">
        <f t="shared" si="120"/>
        <v>22.157656648988414</v>
      </c>
      <c r="I39" s="14">
        <f t="shared" si="120"/>
        <v>21.610070227708025</v>
      </c>
      <c r="J39" s="14">
        <f t="shared" si="120"/>
        <v>23.742781278127811</v>
      </c>
      <c r="K39" s="14">
        <f t="shared" si="120"/>
        <v>22.437113576079096</v>
      </c>
      <c r="L39" s="14">
        <f t="shared" si="120"/>
        <v>22.055112511251121</v>
      </c>
      <c r="M39" s="14">
        <f t="shared" si="120"/>
        <v>22.983219448094612</v>
      </c>
      <c r="N39" s="47" t="s">
        <v>75</v>
      </c>
      <c r="O39" s="46"/>
      <c r="P39" s="46"/>
      <c r="Q39" s="14">
        <f t="shared" ref="Q39:AT39" si="121">Q37/12/Q38</f>
        <v>20.840467587672684</v>
      </c>
      <c r="R39" s="14">
        <f t="shared" si="121"/>
        <v>20.293883443236499</v>
      </c>
      <c r="S39" s="14">
        <f t="shared" si="121"/>
        <v>20.471589171316388</v>
      </c>
      <c r="T39" s="14">
        <f t="shared" si="121"/>
        <v>21.043446630888489</v>
      </c>
      <c r="U39" s="14">
        <f t="shared" si="121"/>
        <v>21.015535976505138</v>
      </c>
      <c r="V39" s="14">
        <f t="shared" si="121"/>
        <v>22.096472235184322</v>
      </c>
      <c r="W39" s="14">
        <f t="shared" si="121"/>
        <v>20.084339716488437</v>
      </c>
      <c r="X39" s="14">
        <f t="shared" si="121"/>
        <v>20.6958864904196</v>
      </c>
      <c r="Y39" s="14">
        <f t="shared" si="121"/>
        <v>20.399988288112432</v>
      </c>
      <c r="Z39" s="14">
        <f t="shared" si="121"/>
        <v>20.232720229071926</v>
      </c>
      <c r="AA39" s="14">
        <f t="shared" si="121"/>
        <v>19.951319264469948</v>
      </c>
      <c r="AB39" s="14">
        <f t="shared" si="121"/>
        <v>20.317604659628689</v>
      </c>
      <c r="AC39" s="14">
        <f t="shared" si="121"/>
        <v>20.593707306039359</v>
      </c>
      <c r="AD39" s="14">
        <f t="shared" si="121"/>
        <v>20.822143983184446</v>
      </c>
      <c r="AE39" s="14">
        <f t="shared" si="121"/>
        <v>20.299469819093673</v>
      </c>
      <c r="AF39" s="14">
        <f t="shared" si="121"/>
        <v>20.054737578726385</v>
      </c>
      <c r="AG39" s="14">
        <f t="shared" si="121"/>
        <v>19.869190057853015</v>
      </c>
      <c r="AH39" s="14">
        <f t="shared" si="121"/>
        <v>19.963486238532109</v>
      </c>
      <c r="AI39" s="14">
        <f t="shared" si="121"/>
        <v>19.179283191356742</v>
      </c>
      <c r="AJ39" s="14">
        <f t="shared" si="121"/>
        <v>19.176462556888705</v>
      </c>
      <c r="AK39" s="14">
        <f t="shared" si="121"/>
        <v>20.452653227448586</v>
      </c>
      <c r="AL39" s="14">
        <f t="shared" si="121"/>
        <v>21.697116391461936</v>
      </c>
      <c r="AM39" s="14">
        <f t="shared" si="121"/>
        <v>20.307751714182608</v>
      </c>
      <c r="AN39" s="14">
        <f t="shared" si="121"/>
        <v>21.187312925170069</v>
      </c>
      <c r="AO39" s="14">
        <f t="shared" si="121"/>
        <v>21.122200124300811</v>
      </c>
      <c r="AP39" s="14">
        <f t="shared" si="121"/>
        <v>19.607214753533267</v>
      </c>
      <c r="AQ39" s="14">
        <f t="shared" si="121"/>
        <v>19.780750450270165</v>
      </c>
      <c r="AR39" s="14">
        <f t="shared" si="121"/>
        <v>20.655796930342387</v>
      </c>
      <c r="AS39" s="14">
        <f t="shared" si="121"/>
        <v>20.621420664206642</v>
      </c>
      <c r="AT39" s="14">
        <f t="shared" si="121"/>
        <v>19.985858374097372</v>
      </c>
      <c r="AU39" s="47" t="s">
        <v>75</v>
      </c>
      <c r="AV39" s="46"/>
      <c r="AW39" s="46"/>
      <c r="AX39" s="14">
        <f t="shared" ref="AX39" si="122">AX37/12/AX38</f>
        <v>24.467571701720839</v>
      </c>
      <c r="AY39" s="47" t="s">
        <v>75</v>
      </c>
      <c r="AZ39" s="46"/>
      <c r="BA39" s="46"/>
      <c r="BB39" s="14">
        <f t="shared" ref="BB39" si="123">BB37/12/BB38</f>
        <v>16.471744162377504</v>
      </c>
      <c r="BC39" s="14">
        <f t="shared" ref="BC39:BN39" si="124">BC37 /12/BC38</f>
        <v>16.814636951229751</v>
      </c>
      <c r="BD39" s="14">
        <f t="shared" si="124"/>
        <v>16.734871521104708</v>
      </c>
      <c r="BE39" s="14">
        <f t="shared" si="124"/>
        <v>17.343355921264923</v>
      </c>
      <c r="BF39" s="14">
        <f t="shared" si="124"/>
        <v>17.390255745263307</v>
      </c>
      <c r="BG39" s="14">
        <f t="shared" si="124"/>
        <v>16.835946890286515</v>
      </c>
      <c r="BH39" s="14">
        <f t="shared" si="124"/>
        <v>17.421918420849718</v>
      </c>
      <c r="BI39" s="14">
        <f t="shared" si="124"/>
        <v>17.398883994126283</v>
      </c>
      <c r="BJ39" s="14">
        <f t="shared" si="124"/>
        <v>17.317210453256081</v>
      </c>
      <c r="BK39" s="14">
        <f t="shared" si="124"/>
        <v>17.273600213504135</v>
      </c>
      <c r="BL39" s="14">
        <f t="shared" si="124"/>
        <v>17.277436561926354</v>
      </c>
      <c r="BM39" s="14">
        <f t="shared" si="124"/>
        <v>17.269120589784094</v>
      </c>
      <c r="BN39" s="14">
        <f t="shared" si="124"/>
        <v>16.527119660065257</v>
      </c>
      <c r="BO39" s="47" t="s">
        <v>75</v>
      </c>
      <c r="BP39" s="46"/>
      <c r="BQ39" s="46"/>
      <c r="BR39" s="14">
        <f t="shared" ref="BR39:DJ39" si="125">BR37/12/BR38</f>
        <v>16.414011340330557</v>
      </c>
      <c r="BS39" s="14">
        <f t="shared" si="125"/>
        <v>16.05367598891408</v>
      </c>
      <c r="BT39" s="14">
        <f t="shared" si="125"/>
        <v>15.433097752504741</v>
      </c>
      <c r="BU39" s="14">
        <f t="shared" si="125"/>
        <v>15.891070689145224</v>
      </c>
      <c r="BV39" s="14">
        <f t="shared" si="125"/>
        <v>15.981949209292742</v>
      </c>
      <c r="BW39" s="14">
        <f t="shared" si="125"/>
        <v>16.069379707866641</v>
      </c>
      <c r="BX39" s="14">
        <f t="shared" si="125"/>
        <v>16.065238928872461</v>
      </c>
      <c r="BY39" s="14">
        <f t="shared" si="125"/>
        <v>15.985419139852128</v>
      </c>
      <c r="BZ39" s="14">
        <f t="shared" si="125"/>
        <v>16.524453665283541</v>
      </c>
      <c r="CA39" s="14">
        <f t="shared" si="125"/>
        <v>16.514876213924225</v>
      </c>
      <c r="CB39" s="14">
        <f t="shared" si="125"/>
        <v>16.567770515613649</v>
      </c>
      <c r="CC39" s="14">
        <f t="shared" si="125"/>
        <v>16.168378070603548</v>
      </c>
      <c r="CD39" s="14">
        <f t="shared" si="125"/>
        <v>16.062887900470574</v>
      </c>
      <c r="CE39" s="14">
        <f t="shared" si="125"/>
        <v>15.895804565176384</v>
      </c>
      <c r="CF39" s="14">
        <f t="shared" si="125"/>
        <v>15.985520833333331</v>
      </c>
      <c r="CG39" s="14">
        <f t="shared" si="125"/>
        <v>16.039893022124971</v>
      </c>
      <c r="CH39" s="14">
        <f t="shared" si="125"/>
        <v>16.072950115626035</v>
      </c>
      <c r="CI39" s="14">
        <f t="shared" si="125"/>
        <v>16.12732465978765</v>
      </c>
      <c r="CJ39" s="14">
        <f t="shared" si="125"/>
        <v>16.579388055310389</v>
      </c>
      <c r="CK39" s="14">
        <f t="shared" si="125"/>
        <v>16.030107183040208</v>
      </c>
      <c r="CL39" s="14">
        <f t="shared" si="125"/>
        <v>16.093215498717683</v>
      </c>
      <c r="CM39" s="14">
        <f t="shared" si="125"/>
        <v>16.130172271120141</v>
      </c>
      <c r="CN39" s="14">
        <f t="shared" si="125"/>
        <v>16.490344094592796</v>
      </c>
      <c r="CO39" s="14">
        <f t="shared" si="125"/>
        <v>16.126470167917116</v>
      </c>
      <c r="CP39" s="14">
        <f t="shared" si="125"/>
        <v>15.89389195304766</v>
      </c>
      <c r="CQ39" s="14">
        <f t="shared" si="125"/>
        <v>15.393036097321813</v>
      </c>
      <c r="CR39" s="14">
        <f t="shared" si="125"/>
        <v>16.303997939206596</v>
      </c>
      <c r="CS39" s="14">
        <f t="shared" si="125"/>
        <v>15.920938543754174</v>
      </c>
      <c r="CT39" s="14">
        <f t="shared" si="125"/>
        <v>15.94577960676726</v>
      </c>
      <c r="CU39" s="14">
        <f t="shared" si="125"/>
        <v>16.007338001556075</v>
      </c>
      <c r="CV39" s="14">
        <f t="shared" si="125"/>
        <v>16.309013499480791</v>
      </c>
      <c r="CW39" s="14">
        <f t="shared" si="125"/>
        <v>16.075006640106245</v>
      </c>
      <c r="CX39" s="14">
        <f t="shared" si="125"/>
        <v>16.127534410532615</v>
      </c>
      <c r="CY39" s="14">
        <f t="shared" si="125"/>
        <v>16.041772646753405</v>
      </c>
      <c r="CZ39" s="14">
        <f t="shared" si="125"/>
        <v>15.378666312747006</v>
      </c>
      <c r="DA39" s="14">
        <f t="shared" si="125"/>
        <v>15.245804565176384</v>
      </c>
      <c r="DB39" s="14">
        <f t="shared" si="125"/>
        <v>15.633939303184587</v>
      </c>
      <c r="DC39" s="14">
        <f t="shared" si="125"/>
        <v>16.385394614670378</v>
      </c>
      <c r="DD39" s="14">
        <f t="shared" si="125"/>
        <v>15.229436837300751</v>
      </c>
      <c r="DE39" s="14">
        <f t="shared" si="125"/>
        <v>16.088052873090884</v>
      </c>
      <c r="DF39" s="14">
        <f t="shared" si="125"/>
        <v>16.085952429632659</v>
      </c>
      <c r="DG39" s="14">
        <f t="shared" si="125"/>
        <v>16.146987688951224</v>
      </c>
      <c r="DH39" s="14">
        <f t="shared" si="125"/>
        <v>16.137500191000075</v>
      </c>
      <c r="DI39" s="14">
        <f t="shared" si="125"/>
        <v>16.136299344612102</v>
      </c>
      <c r="DJ39" s="14">
        <f t="shared" si="125"/>
        <v>15.92716252030435</v>
      </c>
      <c r="DK39" s="47" t="s">
        <v>75</v>
      </c>
      <c r="DL39" s="46"/>
      <c r="DM39" s="46"/>
      <c r="DN39" s="14">
        <f t="shared" ref="DN39" si="126">DN37 /12/DN38</f>
        <v>18.888474117791713</v>
      </c>
      <c r="DO39" s="14">
        <f t="shared" ref="DO39:DV39" si="127">DO37 /12/DO38</f>
        <v>18.990231133389027</v>
      </c>
      <c r="DP39" s="14">
        <f t="shared" si="127"/>
        <v>18.65986352250151</v>
      </c>
      <c r="DQ39" s="14">
        <f t="shared" si="127"/>
        <v>19.066109597335753</v>
      </c>
      <c r="DR39" s="14">
        <f t="shared" si="127"/>
        <v>18.780536884379622</v>
      </c>
      <c r="DS39" s="14">
        <f t="shared" si="127"/>
        <v>19.115381430164039</v>
      </c>
      <c r="DT39" s="14">
        <f t="shared" si="127"/>
        <v>18.731127407841988</v>
      </c>
      <c r="DU39" s="14">
        <f t="shared" si="127"/>
        <v>19.743975377902444</v>
      </c>
      <c r="DV39" s="14">
        <f t="shared" si="127"/>
        <v>18.326188968065448</v>
      </c>
      <c r="DW39" s="113">
        <f>DW38*5/100</f>
        <v>47645.22591666667</v>
      </c>
      <c r="DX39" s="113"/>
      <c r="DY39" s="94"/>
    </row>
    <row r="40" spans="1:129" s="2" customFormat="1" ht="15.75" customHeight="1" x14ac:dyDescent="0.2">
      <c r="A40" s="18"/>
      <c r="B40" s="22"/>
      <c r="C40" s="22"/>
      <c r="D40" s="19"/>
      <c r="E40" s="7"/>
      <c r="F40" s="7"/>
      <c r="G40" s="7"/>
      <c r="H40" s="7"/>
      <c r="I40" s="7"/>
      <c r="J40" s="7"/>
      <c r="K40" s="7"/>
      <c r="L40" s="7"/>
      <c r="M40" s="7"/>
      <c r="N40" s="22"/>
      <c r="O40" s="22"/>
      <c r="P40" s="22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22"/>
      <c r="AX40" s="22"/>
      <c r="AY40" s="22"/>
      <c r="AZ40" s="22"/>
      <c r="BA40" s="22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1"/>
      <c r="BP40" s="1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W40" s="114"/>
      <c r="DX40" s="114"/>
    </row>
    <row r="41" spans="1:129" s="2" customFormat="1" ht="25.5" customHeight="1" x14ac:dyDescent="0.2">
      <c r="A41" s="18"/>
      <c r="B41" s="22"/>
      <c r="C41" s="22"/>
      <c r="D41" s="19"/>
      <c r="E41" s="7"/>
      <c r="F41" s="7"/>
      <c r="G41" s="7"/>
      <c r="H41" s="7"/>
      <c r="I41" s="7"/>
      <c r="J41" s="7"/>
      <c r="K41" s="7"/>
      <c r="L41" s="7"/>
      <c r="M41" s="7"/>
      <c r="N41" s="22"/>
      <c r="O41" s="22"/>
      <c r="P41" s="22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22"/>
      <c r="AX41" s="22"/>
      <c r="AY41" s="22"/>
      <c r="AZ41" s="22"/>
      <c r="BA41" s="22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1"/>
      <c r="BP41" s="1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W41" s="114"/>
      <c r="DX41" s="114"/>
    </row>
    <row r="42" spans="1:129" s="1" customFormat="1" ht="12.75" customHeight="1" x14ac:dyDescent="0.2">
      <c r="A42" s="6"/>
      <c r="B42" s="20"/>
      <c r="C42" s="20"/>
      <c r="D42" s="7"/>
      <c r="E42" s="7"/>
      <c r="F42" s="7"/>
      <c r="G42" s="7"/>
      <c r="H42" s="7"/>
      <c r="I42" s="7"/>
      <c r="J42" s="7"/>
      <c r="K42" s="7"/>
      <c r="L42" s="7"/>
      <c r="M42" s="7"/>
      <c r="N42" s="38"/>
      <c r="O42" s="20"/>
      <c r="P42" s="20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20"/>
      <c r="AX42" s="20"/>
      <c r="AY42" s="20"/>
      <c r="AZ42" s="20"/>
      <c r="BA42" s="20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R42" s="81"/>
      <c r="DW42" s="115"/>
      <c r="DX42" s="115"/>
    </row>
    <row r="43" spans="1:129" s="1" customFormat="1" ht="12.75" hidden="1" customHeight="1" x14ac:dyDescent="0.2">
      <c r="A43" s="6"/>
      <c r="B43" s="20"/>
      <c r="C43" s="20"/>
      <c r="D43" s="7"/>
      <c r="E43" s="7"/>
      <c r="F43" s="7"/>
      <c r="G43" s="7"/>
      <c r="H43" s="7"/>
      <c r="I43" s="7"/>
      <c r="J43" s="7"/>
      <c r="K43" s="7"/>
      <c r="L43" s="7"/>
      <c r="M43" s="7"/>
      <c r="N43" s="38"/>
      <c r="O43" s="20"/>
      <c r="P43" s="20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20"/>
      <c r="AX43" s="20"/>
      <c r="AY43" s="20"/>
      <c r="AZ43" s="20"/>
      <c r="BA43" s="20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R43" s="81"/>
      <c r="DW43" s="115"/>
      <c r="DX43" s="115"/>
    </row>
    <row r="44" spans="1:129" s="1" customFormat="1" x14ac:dyDescent="0.2">
      <c r="A44" s="6"/>
      <c r="B44" s="20"/>
      <c r="C44" s="20"/>
      <c r="D44" s="7"/>
      <c r="E44" s="7"/>
      <c r="F44" s="7"/>
      <c r="G44" s="7"/>
      <c r="H44" s="7"/>
      <c r="I44" s="7"/>
      <c r="J44" s="7"/>
      <c r="K44" s="7"/>
      <c r="L44" s="7"/>
      <c r="M44" s="7"/>
      <c r="N44" s="38"/>
      <c r="O44" s="20"/>
      <c r="P44" s="20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20"/>
      <c r="AX44" s="20"/>
      <c r="AY44" s="20"/>
      <c r="AZ44" s="20"/>
      <c r="BA44" s="20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R44" s="81"/>
      <c r="DW44" s="115"/>
      <c r="DX44" s="115"/>
    </row>
    <row r="45" spans="1:129" s="1" customFormat="1" x14ac:dyDescent="0.2">
      <c r="A45" s="6"/>
      <c r="B45" s="20"/>
      <c r="C45" s="20"/>
      <c r="D45" s="7"/>
      <c r="E45" s="7"/>
      <c r="F45" s="7"/>
      <c r="G45" s="7"/>
      <c r="H45" s="7"/>
      <c r="I45" s="7"/>
      <c r="J45" s="7"/>
      <c r="K45" s="7"/>
      <c r="L45" s="7"/>
      <c r="M45" s="7"/>
      <c r="N45" s="38"/>
      <c r="O45" s="20"/>
      <c r="P45" s="20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20"/>
      <c r="AX45" s="20"/>
      <c r="AY45" s="20"/>
      <c r="AZ45" s="20"/>
      <c r="BA45" s="20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R45" s="81"/>
    </row>
    <row r="46" spans="1:129" s="1" customFormat="1" x14ac:dyDescent="0.2">
      <c r="A46" s="6" t="s">
        <v>0</v>
      </c>
      <c r="B46" s="20"/>
      <c r="C46" s="20"/>
      <c r="D46" s="7"/>
      <c r="E46" s="7"/>
      <c r="F46" s="7"/>
      <c r="G46" s="7"/>
      <c r="H46" s="7"/>
      <c r="I46" s="7"/>
      <c r="J46" s="7"/>
      <c r="K46" s="7"/>
      <c r="L46" s="7"/>
      <c r="M46" s="7"/>
      <c r="N46" s="38"/>
      <c r="O46" s="20"/>
      <c r="P46" s="20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20"/>
      <c r="AX46" s="20"/>
      <c r="AY46" s="20"/>
      <c r="AZ46" s="20"/>
      <c r="BA46" s="20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R46" s="81"/>
    </row>
    <row r="47" spans="1:129" s="1" customFormat="1" x14ac:dyDescent="0.2">
      <c r="A47" s="6"/>
      <c r="B47" s="20"/>
      <c r="C47" s="20"/>
      <c r="D47" s="7"/>
      <c r="E47" s="7"/>
      <c r="F47" s="7"/>
      <c r="G47" s="7"/>
      <c r="H47" s="7"/>
      <c r="I47" s="7"/>
      <c r="J47" s="7"/>
      <c r="K47" s="7"/>
      <c r="L47" s="7"/>
      <c r="M47" s="7"/>
      <c r="N47" s="38"/>
      <c r="O47" s="20"/>
      <c r="P47" s="2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20"/>
      <c r="AX47" s="20"/>
      <c r="AY47" s="20"/>
      <c r="AZ47" s="20"/>
      <c r="BA47" s="20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R47" s="81"/>
    </row>
  </sheetData>
  <mergeCells count="16">
    <mergeCell ref="A6:A8"/>
    <mergeCell ref="B7:B8"/>
    <mergeCell ref="DK7:DK8"/>
    <mergeCell ref="DL7:DL8"/>
    <mergeCell ref="DM7:DM8"/>
    <mergeCell ref="C7:C8"/>
    <mergeCell ref="P7:P8"/>
    <mergeCell ref="AU7:AU8"/>
    <mergeCell ref="AV7:AV8"/>
    <mergeCell ref="AW7:AW8"/>
    <mergeCell ref="AZ7:AZ8"/>
    <mergeCell ref="BA7:BA8"/>
    <mergeCell ref="BO7:BO8"/>
    <mergeCell ref="BP7:BP8"/>
    <mergeCell ref="BQ7:BQ8"/>
    <mergeCell ref="AY7:AY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2017-04-04T08:57:10Z</dcterms:modified>
</cp:coreProperties>
</file>